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75" yWindow="-195" windowWidth="11160" windowHeight="10140" tabRatio="544"/>
  </bookViews>
  <sheets>
    <sheet name="★총괄표" sheetId="56" r:id="rId1"/>
    <sheet name="★본부세입" sheetId="54" r:id="rId2"/>
    <sheet name="★본부세출 _소계추가" sheetId="57" r:id="rId3"/>
    <sheet name="본부세출" sheetId="55" r:id="rId4"/>
    <sheet name="Sheet2" sheetId="58" r:id="rId5"/>
    <sheet name="Sheet2 (2)" sheetId="59" r:id="rId6"/>
  </sheets>
  <definedNames>
    <definedName name="_xlnm.Print_Area" localSheetId="1">★본부세입!$A$1:$I$26</definedName>
    <definedName name="_xlnm.Print_Area" localSheetId="2">'★본부세출 _소계추가'!$A$1:$I$46</definedName>
    <definedName name="_xlnm.Print_Area" localSheetId="0">★총괄표!$A$1:$I$55</definedName>
    <definedName name="_xlnm.Print_Area" localSheetId="3">본부세출!$A$1:$H$37</definedName>
    <definedName name="이용주" localSheetId="2">#REF!</definedName>
    <definedName name="이용주" localSheetId="5">#REF!</definedName>
    <definedName name="이용주">#REF!</definedName>
  </definedNames>
  <calcPr calcId="145621"/>
</workbook>
</file>

<file path=xl/calcChain.xml><?xml version="1.0" encoding="utf-8"?>
<calcChain xmlns="http://schemas.openxmlformats.org/spreadsheetml/2006/main">
  <c r="AB46" i="59" l="1"/>
  <c r="AB42" i="59"/>
  <c r="AB39" i="59"/>
  <c r="X51" i="59"/>
  <c r="X50" i="59"/>
  <c r="X47" i="59"/>
  <c r="X45" i="59"/>
  <c r="X44" i="59"/>
  <c r="X42" i="59"/>
  <c r="X39" i="59"/>
  <c r="S53" i="59"/>
  <c r="O53" i="59"/>
  <c r="I54" i="59"/>
  <c r="E43" i="59"/>
  <c r="E54" i="59" s="1"/>
  <c r="E55" i="59" s="1"/>
  <c r="I37" i="59"/>
  <c r="I55" i="59" s="1"/>
  <c r="E37" i="59"/>
  <c r="N35" i="59"/>
  <c r="N34" i="59"/>
  <c r="N32" i="59"/>
  <c r="R31" i="59"/>
  <c r="N30" i="59"/>
  <c r="N29" i="59"/>
  <c r="R27" i="59"/>
  <c r="N27" i="59"/>
  <c r="R24" i="59"/>
  <c r="R37" i="59" s="1"/>
  <c r="N24" i="59"/>
  <c r="N37" i="59" s="1"/>
  <c r="R22" i="59"/>
  <c r="R38" i="59" s="1"/>
  <c r="N22" i="59"/>
  <c r="N38" i="59" s="1"/>
  <c r="I22" i="59"/>
  <c r="E22" i="59"/>
  <c r="R27" i="58"/>
  <c r="R24" i="58"/>
  <c r="AB53" i="59" l="1"/>
  <c r="X53" i="59"/>
  <c r="N32" i="58" l="1"/>
  <c r="N30" i="58"/>
  <c r="N29" i="58"/>
  <c r="N27" i="58"/>
  <c r="N24" i="58"/>
  <c r="R38" i="58"/>
  <c r="R31" i="58" l="1"/>
  <c r="N35" i="58"/>
  <c r="N34" i="58"/>
  <c r="R22" i="58"/>
  <c r="N22" i="58"/>
  <c r="N38" i="58" s="1"/>
  <c r="G26" i="54"/>
  <c r="G19" i="54"/>
  <c r="G20" i="54"/>
  <c r="G21" i="54"/>
  <c r="G22" i="54"/>
  <c r="G23" i="54"/>
  <c r="G24" i="54"/>
  <c r="G25" i="54"/>
  <c r="R37" i="58" l="1"/>
  <c r="N37" i="58"/>
  <c r="F43" i="57"/>
  <c r="I54" i="58" l="1"/>
  <c r="I55" i="58" s="1"/>
  <c r="E43" i="58"/>
  <c r="E54" i="58" s="1"/>
  <c r="I37" i="58"/>
  <c r="E37" i="58"/>
  <c r="I22" i="58"/>
  <c r="E22" i="58"/>
  <c r="F45" i="57"/>
  <c r="E45" i="57"/>
  <c r="F41" i="57"/>
  <c r="E41" i="57"/>
  <c r="F39" i="57"/>
  <c r="E39" i="57"/>
  <c r="F35" i="57"/>
  <c r="E35" i="57"/>
  <c r="F24" i="57"/>
  <c r="E24" i="57"/>
  <c r="F22" i="57"/>
  <c r="E22" i="57"/>
  <c r="F17" i="57"/>
  <c r="E17" i="57"/>
  <c r="F13" i="57"/>
  <c r="E13" i="57"/>
  <c r="E46" i="57" s="1"/>
  <c r="G44" i="57"/>
  <c r="G45" i="57" s="1"/>
  <c r="G42" i="57"/>
  <c r="G43" i="57" s="1"/>
  <c r="E42" i="57"/>
  <c r="E43" i="57" s="1"/>
  <c r="G40" i="57"/>
  <c r="G41" i="57" s="1"/>
  <c r="G38" i="57"/>
  <c r="G37" i="57"/>
  <c r="G39" i="57" s="1"/>
  <c r="G36" i="57"/>
  <c r="G34" i="57"/>
  <c r="G33" i="57"/>
  <c r="G32" i="57"/>
  <c r="G31" i="57"/>
  <c r="G30" i="57"/>
  <c r="G29" i="57"/>
  <c r="G28" i="57"/>
  <c r="G27" i="57"/>
  <c r="G26" i="57"/>
  <c r="G25" i="57"/>
  <c r="G23" i="57"/>
  <c r="G24" i="57" s="1"/>
  <c r="G21" i="57"/>
  <c r="G20" i="57"/>
  <c r="G19" i="57"/>
  <c r="G18" i="57"/>
  <c r="G16" i="57"/>
  <c r="G15" i="57"/>
  <c r="G17" i="57" s="1"/>
  <c r="G14" i="57"/>
  <c r="G12" i="57"/>
  <c r="G11" i="57"/>
  <c r="G10" i="57"/>
  <c r="G9" i="57"/>
  <c r="G35" i="57" l="1"/>
  <c r="G22" i="57"/>
  <c r="F46" i="57"/>
  <c r="G46" i="57" s="1"/>
  <c r="G13" i="57"/>
  <c r="E55" i="58"/>
  <c r="E37" i="55" l="1"/>
  <c r="F21" i="55" l="1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6" i="55"/>
  <c r="F18" i="55"/>
  <c r="F19" i="55"/>
  <c r="F20" i="55"/>
  <c r="F10" i="55"/>
  <c r="F11" i="55"/>
  <c r="F12" i="55"/>
  <c r="F13" i="55"/>
  <c r="F14" i="55"/>
  <c r="F15" i="55"/>
  <c r="F16" i="55"/>
  <c r="F17" i="55"/>
  <c r="F9" i="55"/>
  <c r="I54" i="56"/>
  <c r="E54" i="56"/>
  <c r="I37" i="56"/>
  <c r="E37" i="56"/>
  <c r="I22" i="56"/>
  <c r="I55" i="56" s="1"/>
  <c r="E22" i="56"/>
  <c r="E55" i="56" s="1"/>
  <c r="E42" i="55"/>
  <c r="F26" i="54"/>
  <c r="F48" i="57" s="1"/>
  <c r="F51" i="57" s="1"/>
  <c r="G10" i="54" l="1"/>
  <c r="G11" i="54"/>
  <c r="G12" i="54"/>
  <c r="G13" i="54"/>
  <c r="G14" i="54"/>
  <c r="G15" i="54"/>
  <c r="G16" i="54"/>
  <c r="G17" i="54"/>
  <c r="G18" i="54"/>
  <c r="G9" i="54"/>
  <c r="D35" i="55" l="1"/>
  <c r="F35" i="55" s="1"/>
  <c r="E26" i="54" l="1"/>
  <c r="D37" i="55" l="1"/>
  <c r="F37" i="55" s="1"/>
</calcChain>
</file>

<file path=xl/comments1.xml><?xml version="1.0" encoding="utf-8"?>
<comments xmlns="http://schemas.openxmlformats.org/spreadsheetml/2006/main">
  <authors>
    <author>심선미</author>
  </authors>
  <commentList>
    <comment ref="A23" author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</commentList>
</comments>
</file>

<file path=xl/comments2.xml><?xml version="1.0" encoding="utf-8"?>
<comments xmlns="http://schemas.openxmlformats.org/spreadsheetml/2006/main">
  <authors>
    <author>심선미</author>
  </authors>
  <commentList>
    <comment ref="A23" author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</commentList>
</comments>
</file>

<file path=xl/comments3.xml><?xml version="1.0" encoding="utf-8"?>
<comments xmlns="http://schemas.openxmlformats.org/spreadsheetml/2006/main">
  <authors>
    <author>심선미</author>
  </authors>
  <commentList>
    <comment ref="A23" author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</commentList>
</comments>
</file>

<file path=xl/sharedStrings.xml><?xml version="1.0" encoding="utf-8"?>
<sst xmlns="http://schemas.openxmlformats.org/spreadsheetml/2006/main" count="1224" uniqueCount="442">
  <si>
    <t>구분</t>
  </si>
  <si>
    <t>세   출</t>
  </si>
  <si>
    <t>세   입</t>
  </si>
  <si>
    <t>과      목</t>
  </si>
  <si>
    <t>관</t>
  </si>
  <si>
    <t>항</t>
  </si>
  <si>
    <t>목</t>
  </si>
  <si>
    <t>01사무비</t>
  </si>
  <si>
    <t>11인건비</t>
  </si>
  <si>
    <t>11기본재산수입</t>
  </si>
  <si>
    <t>이자수입</t>
  </si>
  <si>
    <t>12업무추진비</t>
  </si>
  <si>
    <t>13운영비</t>
  </si>
  <si>
    <t>21시설비</t>
  </si>
  <si>
    <t>자산취득비</t>
  </si>
  <si>
    <t>03사업비</t>
  </si>
  <si>
    <t>33사업비</t>
  </si>
  <si>
    <t>04전출금</t>
  </si>
  <si>
    <t>41전출금</t>
  </si>
  <si>
    <t>지부전출금</t>
  </si>
  <si>
    <t>소계</t>
  </si>
  <si>
    <t>과  목</t>
  </si>
  <si>
    <t>총  계</t>
  </si>
  <si>
    <t>123 회의비</t>
  </si>
  <si>
    <t>증감</t>
  </si>
  <si>
    <t>     지출부/세출</t>
  </si>
  <si>
    <t>116사회보험료</t>
  </si>
  <si>
    <t>131여비</t>
  </si>
  <si>
    <t>133 공공요금</t>
  </si>
  <si>
    <t>134 제세공과금</t>
  </si>
  <si>
    <t>     수입부/세입</t>
  </si>
  <si>
    <t>                                                                    (단위: 원)</t>
    <phoneticPr fontId="5" type="noConversion"/>
  </si>
  <si>
    <t>증감사유</t>
    <phoneticPr fontId="5" type="noConversion"/>
  </si>
  <si>
    <t>산출근거</t>
    <phoneticPr fontId="5" type="noConversion"/>
  </si>
  <si>
    <t>01 재산수입</t>
    <phoneticPr fontId="5" type="noConversion"/>
  </si>
  <si>
    <t>이자수입</t>
    <phoneticPr fontId="5" type="noConversion"/>
  </si>
  <si>
    <t>02 사업수입</t>
    <phoneticPr fontId="5" type="noConversion"/>
  </si>
  <si>
    <t>CMS사업비</t>
    <phoneticPr fontId="5" type="noConversion"/>
  </si>
  <si>
    <t>목적사업비준비금</t>
    <phoneticPr fontId="5" type="noConversion"/>
  </si>
  <si>
    <t>노인복지사업</t>
    <phoneticPr fontId="5" type="noConversion"/>
  </si>
  <si>
    <t>YWCA 어린이집 교사 연수</t>
    <phoneticPr fontId="5" type="noConversion"/>
  </si>
  <si>
    <t>04 보조금수입</t>
    <phoneticPr fontId="5" type="noConversion"/>
  </si>
  <si>
    <t>05 후원금수입</t>
    <phoneticPr fontId="5" type="noConversion"/>
  </si>
  <si>
    <t>07 전입금</t>
    <phoneticPr fontId="5" type="noConversion"/>
  </si>
  <si>
    <t>71전입금</t>
    <phoneticPr fontId="5" type="noConversion"/>
  </si>
  <si>
    <t>지부전입금</t>
    <phoneticPr fontId="5" type="noConversion"/>
  </si>
  <si>
    <t>울산지부*3,000,000=3,000,000</t>
    <phoneticPr fontId="5" type="noConversion"/>
  </si>
  <si>
    <t xml:space="preserve"> 08 이월금</t>
    <phoneticPr fontId="5" type="noConversion"/>
  </si>
  <si>
    <t>전년도이월금</t>
    <phoneticPr fontId="5" type="noConversion"/>
  </si>
  <si>
    <t>09 잡수입</t>
    <phoneticPr fontId="5" type="noConversion"/>
  </si>
  <si>
    <t>91잡수입</t>
    <phoneticPr fontId="5" type="noConversion"/>
  </si>
  <si>
    <t>                                     (단위:원)</t>
    <phoneticPr fontId="5" type="noConversion"/>
  </si>
  <si>
    <t>과  목</t>
    <phoneticPr fontId="5" type="noConversion"/>
  </si>
  <si>
    <t>01 사무비</t>
    <phoneticPr fontId="5" type="noConversion"/>
  </si>
  <si>
    <t>11인건비</t>
    <phoneticPr fontId="5" type="noConversion"/>
  </si>
  <si>
    <t>111급여</t>
    <phoneticPr fontId="5" type="noConversion"/>
  </si>
  <si>
    <t>115퇴직적립금</t>
    <phoneticPr fontId="5" type="noConversion"/>
  </si>
  <si>
    <t>12업무추진비</t>
    <phoneticPr fontId="5" type="noConversion"/>
  </si>
  <si>
    <t>121기관운영비</t>
    <phoneticPr fontId="5" type="noConversion"/>
  </si>
  <si>
    <t>13운영비</t>
    <phoneticPr fontId="5" type="noConversion"/>
  </si>
  <si>
    <t>02 재산조성비</t>
    <phoneticPr fontId="5" type="noConversion"/>
  </si>
  <si>
    <t>21시설비</t>
    <phoneticPr fontId="5" type="noConversion"/>
  </si>
  <si>
    <t>212 자산취득비</t>
    <phoneticPr fontId="5" type="noConversion"/>
  </si>
  <si>
    <t xml:space="preserve">컴퓨터및 소프트웨어 구입비 </t>
    <phoneticPr fontId="5" type="noConversion"/>
  </si>
  <si>
    <t>03 사업비</t>
    <phoneticPr fontId="5" type="noConversion"/>
  </si>
  <si>
    <t>04 전출금</t>
    <phoneticPr fontId="5" type="noConversion"/>
  </si>
  <si>
    <t>41전출금</t>
    <phoneticPr fontId="5" type="noConversion"/>
  </si>
  <si>
    <t>411서울지부사업비</t>
    <phoneticPr fontId="5" type="noConversion"/>
  </si>
  <si>
    <t>서울지부 전출금</t>
    <phoneticPr fontId="5" type="noConversion"/>
  </si>
  <si>
    <t>412부산지부사업비</t>
    <phoneticPr fontId="5" type="noConversion"/>
  </si>
  <si>
    <t>부산지부 전출금</t>
    <phoneticPr fontId="5" type="noConversion"/>
  </si>
  <si>
    <t>07 잡지출</t>
    <phoneticPr fontId="5" type="noConversion"/>
  </si>
  <si>
    <t>711잡지출</t>
    <phoneticPr fontId="5" type="noConversion"/>
  </si>
  <si>
    <t>08 예비비</t>
    <phoneticPr fontId="5" type="noConversion"/>
  </si>
  <si>
    <t>81예비비</t>
    <phoneticPr fontId="5" type="noConversion"/>
  </si>
  <si>
    <t>811예비비</t>
    <phoneticPr fontId="5" type="noConversion"/>
  </si>
  <si>
    <t>10차기이월</t>
    <phoneticPr fontId="5" type="noConversion"/>
  </si>
  <si>
    <t>117기타후생경비</t>
    <phoneticPr fontId="5" type="noConversion"/>
  </si>
  <si>
    <t>124직원교육비</t>
    <phoneticPr fontId="5" type="noConversion"/>
  </si>
  <si>
    <t>311정책연구비</t>
    <phoneticPr fontId="5" type="noConversion"/>
  </si>
  <si>
    <t xml:space="preserve">313지역복지운동
</t>
    <phoneticPr fontId="5" type="noConversion"/>
  </si>
  <si>
    <t>316목적사업비준비금</t>
    <phoneticPr fontId="5" type="noConversion"/>
  </si>
  <si>
    <t>71잡지출</t>
    <phoneticPr fontId="5" type="noConversion"/>
  </si>
  <si>
    <t>101차기이월</t>
    <phoneticPr fontId="5" type="noConversion"/>
  </si>
  <si>
    <t>1011차기이월금</t>
    <phoneticPr fontId="5" type="noConversion"/>
  </si>
  <si>
    <t xml:space="preserve">  직원 직무 등 외부교육 200,000</t>
    <phoneticPr fontId="5" type="noConversion"/>
  </si>
  <si>
    <t>격년진행</t>
    <phoneticPr fontId="5" type="noConversion"/>
  </si>
  <si>
    <t>YWCA 복지기관 협의회</t>
    <phoneticPr fontId="5" type="noConversion"/>
  </si>
  <si>
    <t>YWCA 어린이집 직원연수</t>
    <phoneticPr fontId="5" type="noConversion"/>
  </si>
  <si>
    <t>YWCA 어린이집 협의회</t>
    <phoneticPr fontId="5" type="noConversion"/>
  </si>
  <si>
    <t>413후원금전출금</t>
    <phoneticPr fontId="5" type="noConversion"/>
  </si>
  <si>
    <t>YWCA 어린이집 협의회</t>
    <phoneticPr fontId="5" type="noConversion"/>
  </si>
  <si>
    <t>YWCA 복지관 직원연수</t>
    <phoneticPr fontId="5" type="noConversion"/>
  </si>
  <si>
    <t>은학의집 직원교육 및 연수관련 비용</t>
    <phoneticPr fontId="5" type="noConversion"/>
  </si>
  <si>
    <t xml:space="preserve">사회복지법인 YWCA 복지사업단  </t>
    <phoneticPr fontId="5" type="noConversion"/>
  </si>
  <si>
    <t>대외비 1,500,000
경조사비 500,000</t>
    <phoneticPr fontId="5" type="noConversion"/>
  </si>
  <si>
    <t>기타예금이자수입</t>
    <phoneticPr fontId="5" type="noConversion"/>
  </si>
  <si>
    <t>기타예금이자</t>
    <phoneticPr fontId="5" type="noConversion"/>
  </si>
  <si>
    <t>장애인고용부담금,서울보증보험비,법인주민세등</t>
    <phoneticPr fontId="5" type="noConversion"/>
  </si>
  <si>
    <t>법인기능 연구조사</t>
    <phoneticPr fontId="5" type="noConversion"/>
  </si>
  <si>
    <t>312노인복지사업</t>
    <phoneticPr fontId="5" type="noConversion"/>
  </si>
  <si>
    <t>132수용비 및 수수료</t>
    <phoneticPr fontId="5" type="noConversion"/>
  </si>
  <si>
    <t>CMS사업비</t>
    <phoneticPr fontId="5" type="noConversion"/>
  </si>
  <si>
    <t> 2019년도 본부사무국 예산(안)</t>
    <phoneticPr fontId="5" type="noConversion"/>
  </si>
  <si>
    <t>2019. 1. 1 ～ 12. 31</t>
    <phoneticPr fontId="5" type="noConversion"/>
  </si>
  <si>
    <t>2018년도 예산</t>
    <phoneticPr fontId="5" type="noConversion"/>
  </si>
  <si>
    <t>2019년도 예산</t>
    <phoneticPr fontId="5" type="noConversion"/>
  </si>
  <si>
    <t>증감</t>
    <phoneticPr fontId="5" type="noConversion"/>
  </si>
  <si>
    <t>산출근거</t>
    <phoneticPr fontId="5" type="noConversion"/>
  </si>
  <si>
    <t>법인 및 부속시설 연구사업 진행</t>
    <phoneticPr fontId="5" type="noConversion"/>
  </si>
  <si>
    <t>해외연수 종료</t>
    <phoneticPr fontId="5" type="noConversion"/>
  </si>
  <si>
    <t>협의회 운영에 따른 회비 수납
직원연수 신설</t>
    <phoneticPr fontId="5" type="noConversion"/>
  </si>
  <si>
    <t>격년 진행(2018 진행)</t>
    <phoneticPr fontId="5" type="noConversion"/>
  </si>
  <si>
    <t>3년에 한번 진행</t>
    <phoneticPr fontId="5" type="noConversion"/>
  </si>
  <si>
    <t>CMS건수 증가</t>
    <phoneticPr fontId="5" type="noConversion"/>
  </si>
  <si>
    <t>직원연수로 대체</t>
    <phoneticPr fontId="5" type="noConversion"/>
  </si>
  <si>
    <t>2019년
예산</t>
    <phoneticPr fontId="5" type="noConversion"/>
  </si>
  <si>
    <t>2018년
예산</t>
    <phoneticPr fontId="5" type="noConversion"/>
  </si>
  <si>
    <t>예산액</t>
  </si>
  <si>
    <t>예 산 액</t>
  </si>
  <si>
    <t>급여, 퇴직급여</t>
  </si>
  <si>
    <t>기관운영비, </t>
  </si>
  <si>
    <t>21사업수입</t>
  </si>
  <si>
    <t>04보조금</t>
  </si>
  <si>
    <t>전년도이월금</t>
  </si>
  <si>
    <t>1.총괄표</t>
    <phoneticPr fontId="5" type="noConversion"/>
  </si>
  <si>
    <t>2019. 1. 1 ~ 12. 31</t>
    <phoneticPr fontId="5" type="noConversion"/>
  </si>
  <si>
    <t>(단위:원)</t>
    <phoneticPr fontId="5" type="noConversion"/>
  </si>
  <si>
    <t>법인회계</t>
    <phoneticPr fontId="5" type="noConversion"/>
  </si>
  <si>
    <t>01재산수입</t>
    <phoneticPr fontId="5" type="noConversion"/>
  </si>
  <si>
    <t>02사업수입</t>
    <phoneticPr fontId="5" type="noConversion"/>
  </si>
  <si>
    <t>사업수입</t>
    <phoneticPr fontId="5" type="noConversion"/>
  </si>
  <si>
    <t>회의비, 직원교육비</t>
    <phoneticPr fontId="5" type="noConversion"/>
  </si>
  <si>
    <t>41보조금</t>
    <phoneticPr fontId="5" type="noConversion"/>
  </si>
  <si>
    <t>경상보조금</t>
    <phoneticPr fontId="5" type="noConversion"/>
  </si>
  <si>
    <t xml:space="preserve">여비, 교통비, 통신비 </t>
    <phoneticPr fontId="5" type="noConversion"/>
  </si>
  <si>
    <t>자본보조금</t>
    <phoneticPr fontId="5" type="noConversion"/>
  </si>
  <si>
    <t>02재산
조성비</t>
    <phoneticPr fontId="5" type="noConversion"/>
  </si>
  <si>
    <t>기타보조금</t>
    <phoneticPr fontId="5" type="noConversion"/>
  </si>
  <si>
    <t>05후원금수입</t>
    <phoneticPr fontId="5" type="noConversion"/>
  </si>
  <si>
    <t>51후원금수입</t>
    <phoneticPr fontId="5" type="noConversion"/>
  </si>
  <si>
    <t>후원금등</t>
    <phoneticPr fontId="5" type="noConversion"/>
  </si>
  <si>
    <t>사업비</t>
    <phoneticPr fontId="5" type="noConversion"/>
  </si>
  <si>
    <t>07전입금</t>
    <phoneticPr fontId="5" type="noConversion"/>
  </si>
  <si>
    <t>71전입금</t>
    <phoneticPr fontId="5" type="noConversion"/>
  </si>
  <si>
    <t>법인전입금</t>
    <phoneticPr fontId="5" type="noConversion"/>
  </si>
  <si>
    <t>지부전입금</t>
    <phoneticPr fontId="5" type="noConversion"/>
  </si>
  <si>
    <t>07잡지출</t>
    <phoneticPr fontId="5" type="noConversion"/>
  </si>
  <si>
    <t>잡지출</t>
    <phoneticPr fontId="5" type="noConversion"/>
  </si>
  <si>
    <t>08이월금</t>
    <phoneticPr fontId="5" type="noConversion"/>
  </si>
  <si>
    <t>81이월금</t>
    <phoneticPr fontId="5" type="noConversion"/>
  </si>
  <si>
    <t>08예비비</t>
    <phoneticPr fontId="5" type="noConversion"/>
  </si>
  <si>
    <t>81예비비</t>
    <phoneticPr fontId="5" type="noConversion"/>
  </si>
  <si>
    <t>예비비</t>
    <phoneticPr fontId="5" type="noConversion"/>
  </si>
  <si>
    <t>09잡수입</t>
    <phoneticPr fontId="5" type="noConversion"/>
  </si>
  <si>
    <t>91잡수입</t>
    <phoneticPr fontId="5" type="noConversion"/>
  </si>
  <si>
    <t>기타예금이자수입등</t>
    <phoneticPr fontId="5" type="noConversion"/>
  </si>
  <si>
    <t>10준비금</t>
    <phoneticPr fontId="5" type="noConversion"/>
  </si>
  <si>
    <t>101준비금</t>
    <phoneticPr fontId="5" type="noConversion"/>
  </si>
  <si>
    <t>00준비금</t>
    <phoneticPr fontId="5" type="noConversion"/>
  </si>
  <si>
    <t>시설회계(복지관, 자활 등)</t>
    <phoneticPr fontId="5" type="noConversion"/>
  </si>
  <si>
    <t>인건비</t>
  </si>
  <si>
    <t>01사업수입</t>
    <phoneticPr fontId="5" type="noConversion"/>
  </si>
  <si>
    <t>11사업수입</t>
    <phoneticPr fontId="5" type="noConversion"/>
  </si>
  <si>
    <t>00사업수입</t>
    <phoneticPr fontId="5" type="noConversion"/>
  </si>
  <si>
    <t>업무추진비</t>
  </si>
  <si>
    <t>운영비</t>
  </si>
  <si>
    <t>02과년도수입</t>
    <phoneticPr fontId="5" type="noConversion"/>
  </si>
  <si>
    <t>21과년도수입</t>
    <phoneticPr fontId="5" type="noConversion"/>
  </si>
  <si>
    <t>과년도수입</t>
    <phoneticPr fontId="5" type="noConversion"/>
  </si>
  <si>
    <t>02재산조성비</t>
  </si>
  <si>
    <t>시설비, 자산취득비 등</t>
    <phoneticPr fontId="5" type="noConversion"/>
  </si>
  <si>
    <t>03보조금 수입</t>
    <phoneticPr fontId="5" type="noConversion"/>
  </si>
  <si>
    <t>31보조금수입</t>
    <phoneticPr fontId="5" type="noConversion"/>
  </si>
  <si>
    <t>국고보조금</t>
    <phoneticPr fontId="5" type="noConversion"/>
  </si>
  <si>
    <t>시도보조금</t>
    <phoneticPr fontId="5" type="noConversion"/>
  </si>
  <si>
    <t>03사업비</t>
    <phoneticPr fontId="5" type="noConversion"/>
  </si>
  <si>
    <t>31 사업비</t>
    <phoneticPr fontId="5" type="noConversion"/>
  </si>
  <si>
    <t>00사업비</t>
    <phoneticPr fontId="5" type="noConversion"/>
  </si>
  <si>
    <t>시군구보조금</t>
    <phoneticPr fontId="5" type="noConversion"/>
  </si>
  <si>
    <t>04과년도지출</t>
    <phoneticPr fontId="5" type="noConversion"/>
  </si>
  <si>
    <t>41과년도지출</t>
    <phoneticPr fontId="5" type="noConversion"/>
  </si>
  <si>
    <t>과년도지출</t>
  </si>
  <si>
    <t>기타보조금</t>
    <phoneticPr fontId="5" type="noConversion"/>
  </si>
  <si>
    <t>04후원금수입</t>
    <phoneticPr fontId="5" type="noConversion"/>
  </si>
  <si>
    <t>41후원금수입</t>
    <phoneticPr fontId="5" type="noConversion"/>
  </si>
  <si>
    <t>지정후원금</t>
    <phoneticPr fontId="5" type="noConversion"/>
  </si>
  <si>
    <t>05상환금</t>
    <phoneticPr fontId="5" type="noConversion"/>
  </si>
  <si>
    <t>51상환금</t>
    <phoneticPr fontId="5" type="noConversion"/>
  </si>
  <si>
    <t>원금상환금</t>
    <phoneticPr fontId="5" type="noConversion"/>
  </si>
  <si>
    <t>비지정후원금</t>
    <phoneticPr fontId="5" type="noConversion"/>
  </si>
  <si>
    <t>06잡지출</t>
    <phoneticPr fontId="5" type="noConversion"/>
  </si>
  <si>
    <t>61잡지출</t>
    <phoneticPr fontId="5" type="noConversion"/>
  </si>
  <si>
    <t>잡지출</t>
  </si>
  <si>
    <t>05차입금</t>
    <phoneticPr fontId="5" type="noConversion"/>
  </si>
  <si>
    <t>51차입금</t>
    <phoneticPr fontId="5" type="noConversion"/>
  </si>
  <si>
    <t>차입금</t>
    <phoneticPr fontId="5" type="noConversion"/>
  </si>
  <si>
    <t>07예비비</t>
    <phoneticPr fontId="5" type="noConversion"/>
  </si>
  <si>
    <t>71예비비</t>
    <phoneticPr fontId="5" type="noConversion"/>
  </si>
  <si>
    <t>예비비</t>
    <phoneticPr fontId="5" type="noConversion"/>
  </si>
  <si>
    <t>06전입금</t>
    <phoneticPr fontId="5" type="noConversion"/>
  </si>
  <si>
    <t>61전입금</t>
    <phoneticPr fontId="5" type="noConversion"/>
  </si>
  <si>
    <t>법인전입금</t>
  </si>
  <si>
    <t>07이월금</t>
    <phoneticPr fontId="5" type="noConversion"/>
  </si>
  <si>
    <t>71이월금</t>
    <phoneticPr fontId="5" type="noConversion"/>
  </si>
  <si>
    <t>전년도이월금 등</t>
    <phoneticPr fontId="5" type="noConversion"/>
  </si>
  <si>
    <t>08잡수입</t>
    <phoneticPr fontId="5" type="noConversion"/>
  </si>
  <si>
    <t>81잡수입</t>
    <phoneticPr fontId="5" type="noConversion"/>
  </si>
  <si>
    <t>기타잡수입</t>
    <phoneticPr fontId="5" type="noConversion"/>
  </si>
  <si>
    <t>시설회계(노인장기요양기관)</t>
    <phoneticPr fontId="5" type="noConversion"/>
  </si>
  <si>
    <t>급여, 제수당</t>
  </si>
  <si>
    <t>01입소자부담금수입</t>
    <phoneticPr fontId="5" type="noConversion"/>
  </si>
  <si>
    <t>11입소비용수입</t>
    <phoneticPr fontId="5" type="noConversion"/>
  </si>
  <si>
    <t>입소비용수입</t>
    <phoneticPr fontId="5" type="noConversion"/>
  </si>
  <si>
    <t>회의비, 공공요금</t>
  </si>
  <si>
    <t>21사업수입</t>
    <phoneticPr fontId="5" type="noConversion"/>
  </si>
  <si>
    <t>관리운영비</t>
  </si>
  <si>
    <t>03과년도수입</t>
    <phoneticPr fontId="5" type="noConversion"/>
  </si>
  <si>
    <t>31과년도수입</t>
    <phoneticPr fontId="5" type="noConversion"/>
  </si>
  <si>
    <t>04보조금수입</t>
    <phoneticPr fontId="5" type="noConversion"/>
  </si>
  <si>
    <t>41보조금</t>
    <phoneticPr fontId="5" type="noConversion"/>
  </si>
  <si>
    <t>자산취득비,시설비</t>
  </si>
  <si>
    <t>05과년도지출</t>
  </si>
  <si>
    <t>51과년도지출</t>
  </si>
  <si>
    <t>05후원금수입</t>
    <phoneticPr fontId="5" type="noConversion"/>
  </si>
  <si>
    <t>51후원금수입</t>
    <phoneticPr fontId="5" type="noConversion"/>
  </si>
  <si>
    <t>07잡지출</t>
  </si>
  <si>
    <t>71잡지출</t>
  </si>
  <si>
    <t>06요양급여수입</t>
    <phoneticPr fontId="5" type="noConversion"/>
  </si>
  <si>
    <t>61요양급여수입</t>
    <phoneticPr fontId="5" type="noConversion"/>
  </si>
  <si>
    <t>장기요양급여수입</t>
    <phoneticPr fontId="5" type="noConversion"/>
  </si>
  <si>
    <t>08예비비및기타</t>
    <phoneticPr fontId="5" type="noConversion"/>
  </si>
  <si>
    <t>81예비비및기타</t>
    <phoneticPr fontId="5" type="noConversion"/>
  </si>
  <si>
    <t>반환금</t>
    <phoneticPr fontId="5" type="noConversion"/>
  </si>
  <si>
    <t>07차입급</t>
    <phoneticPr fontId="5" type="noConversion"/>
  </si>
  <si>
    <t>71차입금</t>
    <phoneticPr fontId="5" type="noConversion"/>
  </si>
  <si>
    <t>09적립금및준비금</t>
    <phoneticPr fontId="5" type="noConversion"/>
  </si>
  <si>
    <t>91운영충당적립금및환경개선준비금</t>
    <phoneticPr fontId="5" type="noConversion"/>
  </si>
  <si>
    <t>운영충당적립금</t>
  </si>
  <si>
    <t>08전입금</t>
    <phoneticPr fontId="5" type="noConversion"/>
  </si>
  <si>
    <t>81전입금</t>
    <phoneticPr fontId="5" type="noConversion"/>
  </si>
  <si>
    <t>법인전입금</t>
    <phoneticPr fontId="5" type="noConversion"/>
  </si>
  <si>
    <t>환경개선준비금</t>
    <phoneticPr fontId="5" type="noConversion"/>
  </si>
  <si>
    <t>09이월금</t>
    <phoneticPr fontId="5" type="noConversion"/>
  </si>
  <si>
    <t>91이월금</t>
    <phoneticPr fontId="5" type="noConversion"/>
  </si>
  <si>
    <t>전년이월금등</t>
    <phoneticPr fontId="5" type="noConversion"/>
  </si>
  <si>
    <t>10적립금및준비금지출(특별회계)</t>
    <phoneticPr fontId="5" type="noConversion"/>
  </si>
  <si>
    <t>101운영충당적립금및환경개선준비금</t>
    <phoneticPr fontId="5" type="noConversion"/>
  </si>
  <si>
    <t>운영충당
적립금 지출</t>
    <phoneticPr fontId="5" type="noConversion"/>
  </si>
  <si>
    <t>10잡수입</t>
    <phoneticPr fontId="5" type="noConversion"/>
  </si>
  <si>
    <t>101잡수입</t>
    <phoneticPr fontId="5" type="noConversion"/>
  </si>
  <si>
    <t>이자수입등</t>
    <phoneticPr fontId="5" type="noConversion"/>
  </si>
  <si>
    <t>시설환경개선준비금
지출</t>
    <phoneticPr fontId="5" type="noConversion"/>
  </si>
  <si>
    <t>11적립금 및 준비금(특별회계)</t>
    <phoneticPr fontId="5" type="noConversion"/>
  </si>
  <si>
    <t>111운영충당 적립금 및 환경개선준비금</t>
    <phoneticPr fontId="5" type="noConversion"/>
  </si>
  <si>
    <t>운영충당적립금</t>
    <phoneticPr fontId="5" type="noConversion"/>
  </si>
  <si>
    <t>시설환경개선준비금</t>
    <phoneticPr fontId="5" type="noConversion"/>
  </si>
  <si>
    <t>소계</t>
    <phoneticPr fontId="5" type="noConversion"/>
  </si>
  <si>
    <t>총계</t>
  </si>
  <si>
    <t>사회복지법인 YWCA 복지사업단-본부사무국</t>
    <phoneticPr fontId="5" type="noConversion"/>
  </si>
  <si>
    <t>2019년도 예산(안)</t>
    <phoneticPr fontId="5" type="noConversion"/>
  </si>
  <si>
    <t>은학의집 직원연수 비용 지출(2018)</t>
    <phoneticPr fontId="5" type="noConversion"/>
  </si>
  <si>
    <t xml:space="preserve">  장소대관료 1,000,000
공연비 3,000,000
식사비 20,000*200명=4,000,000
팜플렛 제작 200,000
기념품 5,000*300=1,500,000
예비비 300,000</t>
    <phoneticPr fontId="5" type="noConversion"/>
  </si>
  <si>
    <t>해외연수 종료
분기별회의 및 원장연수</t>
    <phoneticPr fontId="5" type="noConversion"/>
  </si>
  <si>
    <t>분기별회의, 교육, 연수</t>
    <phoneticPr fontId="5" type="noConversion"/>
  </si>
  <si>
    <t>격년진행</t>
    <phoneticPr fontId="5" type="noConversion"/>
  </si>
  <si>
    <t>직원1: 3,200,000*12월=38,400,000
직원2: 2,650,000*12월=31,800,000</t>
    <phoneticPr fontId="5" type="noConversion"/>
  </si>
  <si>
    <t>직원1: 3,200,000
직원2:,2,650,000</t>
    <phoneticPr fontId="5" type="noConversion"/>
  </si>
  <si>
    <t>4대보험(건강보험료,국민연금,고용보험,산재보험)
직원1: 3,200,000*10%*12월=3,840,000
직원2: 2,650,000*10%*12월=3,180,000</t>
    <phoneticPr fontId="5" type="noConversion"/>
  </si>
  <si>
    <t>기본재산 이자수입(복지사업단, 서울,부산지부)</t>
    <phoneticPr fontId="5" type="noConversion"/>
  </si>
  <si>
    <t>참가비 50,000*200명=10,000,000</t>
    <phoneticPr fontId="5" type="noConversion"/>
  </si>
  <si>
    <t>6,300,000*12월=75,600,000</t>
    <phoneticPr fontId="5" type="noConversion"/>
  </si>
  <si>
    <t>YWCA 장기요양기관협의회</t>
    <phoneticPr fontId="5" type="noConversion"/>
  </si>
  <si>
    <t>협의회비:장기요양기관 10기관*12월*30,000=3,600,000
관장연수 참가비 10기관*120.000=1,200,000
교육 참가비: 10기관*15,000*2명=300,000</t>
    <phoneticPr fontId="5" type="noConversion"/>
  </si>
  <si>
    <t>지부 법인세환급금 등</t>
    <phoneticPr fontId="5" type="noConversion"/>
  </si>
  <si>
    <t>지부 법인세환급금 포함</t>
    <phoneticPr fontId="5" type="noConversion"/>
  </si>
  <si>
    <t>직원연수로 대체</t>
    <phoneticPr fontId="5" type="noConversion"/>
  </si>
  <si>
    <r>
      <rPr>
        <sz val="11"/>
        <rFont val="돋움"/>
        <family val="3"/>
        <charset val="129"/>
      </rPr>
      <t>은학의집 지원비</t>
    </r>
    <phoneticPr fontId="5" type="noConversion"/>
  </si>
  <si>
    <r>
      <t>314</t>
    </r>
    <r>
      <rPr>
        <sz val="11"/>
        <rFont val="돋움"/>
        <family val="3"/>
        <charset val="129"/>
      </rPr>
      <t>교육사업비</t>
    </r>
    <phoneticPr fontId="5" type="noConversion"/>
  </si>
  <si>
    <r>
      <t xml:space="preserve">YWCA </t>
    </r>
    <r>
      <rPr>
        <sz val="11"/>
        <rFont val="돋움"/>
        <family val="3"/>
        <charset val="129"/>
      </rPr>
      <t>복지관 직원연수</t>
    </r>
    <phoneticPr fontId="5" type="noConversion"/>
  </si>
  <si>
    <r>
      <t xml:space="preserve">YWCA </t>
    </r>
    <r>
      <rPr>
        <sz val="11"/>
        <rFont val="돋움"/>
        <family val="3"/>
        <charset val="129"/>
      </rPr>
      <t>어린이집 교사 연수</t>
    </r>
    <phoneticPr fontId="5" type="noConversion"/>
  </si>
  <si>
    <r>
      <t xml:space="preserve">YWCA </t>
    </r>
    <r>
      <rPr>
        <sz val="11"/>
        <rFont val="돋움"/>
        <family val="3"/>
        <charset val="129"/>
      </rPr>
      <t>어린이집 직원연수</t>
    </r>
    <phoneticPr fontId="5" type="noConversion"/>
  </si>
  <si>
    <r>
      <t>315CMS</t>
    </r>
    <r>
      <rPr>
        <sz val="11"/>
        <rFont val="돋움"/>
        <family val="3"/>
        <charset val="129"/>
      </rPr>
      <t>사업비</t>
    </r>
    <phoneticPr fontId="5" type="noConversion"/>
  </si>
  <si>
    <r>
      <rPr>
        <sz val="11"/>
        <rFont val="돋움"/>
        <family val="3"/>
        <charset val="129"/>
      </rPr>
      <t>목적사업비준비금</t>
    </r>
    <phoneticPr fontId="5" type="noConversion"/>
  </si>
  <si>
    <t xml:space="preserve"> 우편 및 전화요금 25,000*12=300,000 </t>
    <phoneticPr fontId="5" type="noConversion"/>
  </si>
  <si>
    <r>
      <t>협의회비:어린이집 19기관*12개월*20,000=4,560,000
회의비 19기관*10,000*3회=570,000
원장연수 참가비: 19기관*120,000=2,280</t>
    </r>
    <r>
      <rPr>
        <sz val="11"/>
        <rFont val="돋움"/>
        <family val="3"/>
        <charset val="129"/>
      </rPr>
      <t>,000</t>
    </r>
    <phoneticPr fontId="5" type="noConversion"/>
  </si>
  <si>
    <t>이사회 회의비 120,000*4회=480,000 
 이사 교통비 지원 100,000*4회*1명=400,000
연석회의비 200,000*2=400,000
  지부 실무자 회의비 100,000*2회=200,000
 회계 감사 식대 100,000*1회=100,000 
  기타 회의 320,000</t>
    <phoneticPr fontId="5" type="noConversion"/>
  </si>
  <si>
    <t xml:space="preserve"> 여비교통비 700,000
기타 여비 300,000</t>
    <phoneticPr fontId="5" type="noConversion"/>
  </si>
  <si>
    <t xml:space="preserve"> 감사수수료 및 세무신고수수료 3,400,000
  등기변경수수료등 2,400,000
  사무용품비 200,000
소모품비 200,000
서류발급 수수료 100,000</t>
    <phoneticPr fontId="5" type="noConversion"/>
  </si>
  <si>
    <t>회의비 15,000*13명*4회=780,000
[교육]    식사및간식비 15,000*20명=300,000
[관장연수]      연수 숙박비 45,000*13명=585,000
연수 식사비 10,000*3식*13명=390,000
강사비 150,000*1=150,000
간식 및 예비비 75,000</t>
    <phoneticPr fontId="5" type="noConversion"/>
  </si>
  <si>
    <t>포럼을 간담회 변경</t>
    <phoneticPr fontId="5" type="noConversion"/>
  </si>
  <si>
    <t>회의비 15,000*20명*4회=1,200,000
[원장연수]       연수 숙박비 45,000*20명=900,000
연수 식사비 12,000*4식*20명=960,000
간식비 5,000*20명=100,000
강사비 200,000
행정비및기타 120,000</t>
    <phoneticPr fontId="5" type="noConversion"/>
  </si>
  <si>
    <t xml:space="preserve">   은행, 금융결제원 수수료 4,100,000*12=49,200,000
  회원Y 후원자관리 및 CMS교육비 500,000</t>
    <phoneticPr fontId="5" type="noConversion"/>
  </si>
  <si>
    <t>회의비 15,000*16명*4회=960,000
중간관리자 회의비 15,000*13명*2회=390,000
복지기관 간담회 1,000,000원
[관장연수]      연수 숙박비 45,000*16명=720,000
연수 식사비 10,000*3식*16명=480,000
강사비 150,000*1=150,000
교통비,간식 및 예비비 210,000</t>
    <phoneticPr fontId="5" type="noConversion"/>
  </si>
  <si>
    <t>자문비 400,000*3명*5회=6,000,000
회의비 15,000*10명*10회=1,500,000
현장방문비(식사비 및 교통비)
150,000*5명*10기관=7,500,000</t>
    <phoneticPr fontId="5" type="noConversion"/>
  </si>
  <si>
    <t>야근식대 7,000*2명*24회=336,000
기타 64,000</t>
    <phoneticPr fontId="5" type="noConversion"/>
  </si>
  <si>
    <t>소계</t>
    <phoneticPr fontId="5" type="noConversion"/>
  </si>
  <si>
    <t>09적립금및준비금</t>
    <phoneticPr fontId="5" type="noConversion"/>
  </si>
  <si>
    <t>01입소자부담금수입</t>
    <phoneticPr fontId="5" type="noConversion"/>
  </si>
  <si>
    <t>11입소비용수입</t>
    <phoneticPr fontId="5" type="noConversion"/>
  </si>
  <si>
    <t>입소비용수입</t>
    <phoneticPr fontId="5" type="noConversion"/>
  </si>
  <si>
    <t>02사업수입</t>
    <phoneticPr fontId="5" type="noConversion"/>
  </si>
  <si>
    <t>21사업수입</t>
    <phoneticPr fontId="5" type="noConversion"/>
  </si>
  <si>
    <t>사업수입</t>
    <phoneticPr fontId="5" type="noConversion"/>
  </si>
  <si>
    <t>03과년도수입</t>
    <phoneticPr fontId="5" type="noConversion"/>
  </si>
  <si>
    <t>31과년도수입</t>
    <phoneticPr fontId="5" type="noConversion"/>
  </si>
  <si>
    <t>과년도수입</t>
    <phoneticPr fontId="5" type="noConversion"/>
  </si>
  <si>
    <t>04보조금수입</t>
    <phoneticPr fontId="5" type="noConversion"/>
  </si>
  <si>
    <t>41보조금</t>
    <phoneticPr fontId="5" type="noConversion"/>
  </si>
  <si>
    <t>국고보조금</t>
    <phoneticPr fontId="5" type="noConversion"/>
  </si>
  <si>
    <t>시도보조금</t>
    <phoneticPr fontId="5" type="noConversion"/>
  </si>
  <si>
    <t>사업비</t>
    <phoneticPr fontId="5" type="noConversion"/>
  </si>
  <si>
    <t>시군구보조금</t>
    <phoneticPr fontId="5" type="noConversion"/>
  </si>
  <si>
    <t>기타보조금</t>
    <phoneticPr fontId="5" type="noConversion"/>
  </si>
  <si>
    <t>05후원금수입</t>
    <phoneticPr fontId="5" type="noConversion"/>
  </si>
  <si>
    <t>51후원금수입</t>
    <phoneticPr fontId="5" type="noConversion"/>
  </si>
  <si>
    <t>지정후원금</t>
    <phoneticPr fontId="5" type="noConversion"/>
  </si>
  <si>
    <t>비지정후원금</t>
    <phoneticPr fontId="5" type="noConversion"/>
  </si>
  <si>
    <t>06요양급여수입</t>
    <phoneticPr fontId="5" type="noConversion"/>
  </si>
  <si>
    <t>61요양급여수입</t>
    <phoneticPr fontId="5" type="noConversion"/>
  </si>
  <si>
    <t>장기요양급여수입</t>
    <phoneticPr fontId="5" type="noConversion"/>
  </si>
  <si>
    <t>08예비비및기타</t>
    <phoneticPr fontId="5" type="noConversion"/>
  </si>
  <si>
    <t>81예비비및기타</t>
    <phoneticPr fontId="5" type="noConversion"/>
  </si>
  <si>
    <t>반환금</t>
    <phoneticPr fontId="5" type="noConversion"/>
  </si>
  <si>
    <t>07차입급</t>
    <phoneticPr fontId="5" type="noConversion"/>
  </si>
  <si>
    <t>71차입금</t>
    <phoneticPr fontId="5" type="noConversion"/>
  </si>
  <si>
    <t>차입금</t>
    <phoneticPr fontId="5" type="noConversion"/>
  </si>
  <si>
    <t>91운영충당적립금및환경개선준비금</t>
    <phoneticPr fontId="5" type="noConversion"/>
  </si>
  <si>
    <t>08전입금</t>
    <phoneticPr fontId="5" type="noConversion"/>
  </si>
  <si>
    <t>81전입금</t>
    <phoneticPr fontId="5" type="noConversion"/>
  </si>
  <si>
    <t>법인전입금</t>
    <phoneticPr fontId="5" type="noConversion"/>
  </si>
  <si>
    <t>환경개선준비금</t>
    <phoneticPr fontId="5" type="noConversion"/>
  </si>
  <si>
    <t>09이월금</t>
    <phoneticPr fontId="5" type="noConversion"/>
  </si>
  <si>
    <t>91이월금</t>
    <phoneticPr fontId="5" type="noConversion"/>
  </si>
  <si>
    <t>전년이월금등</t>
    <phoneticPr fontId="5" type="noConversion"/>
  </si>
  <si>
    <t>10잡수입</t>
    <phoneticPr fontId="5" type="noConversion"/>
  </si>
  <si>
    <t>101잡수입</t>
    <phoneticPr fontId="5" type="noConversion"/>
  </si>
  <si>
    <t>이자수입등</t>
    <phoneticPr fontId="5" type="noConversion"/>
  </si>
  <si>
    <t>10적립금및준비금지출(특별회계)</t>
    <phoneticPr fontId="5" type="noConversion"/>
  </si>
  <si>
    <t>101운영충당적립금및환경개선준비금</t>
    <phoneticPr fontId="5" type="noConversion"/>
  </si>
  <si>
    <t>운영충당적립금 지출</t>
    <phoneticPr fontId="5" type="noConversion"/>
  </si>
  <si>
    <t>11적립금 및 
준비금
(특별회계)</t>
    <phoneticPr fontId="5" type="noConversion"/>
  </si>
  <si>
    <t>111운영충당 적립금 및 환경개선준비금</t>
    <phoneticPr fontId="5" type="noConversion"/>
  </si>
  <si>
    <t>운영충당적립금</t>
    <phoneticPr fontId="5" type="noConversion"/>
  </si>
  <si>
    <t>시설환경개선준비금지출</t>
    <phoneticPr fontId="5" type="noConversion"/>
  </si>
  <si>
    <t>시설환경개선준비금</t>
    <phoneticPr fontId="5" type="noConversion"/>
  </si>
  <si>
    <t>소계</t>
    <phoneticPr fontId="5" type="noConversion"/>
  </si>
  <si>
    <t>회의비, 공공요금</t>
    <phoneticPr fontId="5" type="noConversion"/>
  </si>
  <si>
    <t>회의비, 직원교육비</t>
    <phoneticPr fontId="5" type="noConversion"/>
  </si>
  <si>
    <t>협의회비:종복(9)+은학(1)10기관*12월*100,000=12,000,000
협의회비:자활(3)3기관*12월*30,000=1,080,000
중간관리자 회의참가비:10기관*2회*15,000=300,000
관장연수 참가비 13기관*1회*120,000=1,560,000</t>
    <phoneticPr fontId="5" type="noConversion"/>
  </si>
  <si>
    <t>직원1: 3,200,000*12월=38,400,000</t>
    <phoneticPr fontId="5" type="noConversion"/>
  </si>
  <si>
    <t>직원1: 3,200,000</t>
    <phoneticPr fontId="5" type="noConversion"/>
  </si>
  <si>
    <t>4대보험(건강보험료,국민연금,고용보험,산재보험)
직원1: 3,200,000*10%*12월=3,840,000</t>
    <phoneticPr fontId="5" type="noConversion"/>
  </si>
  <si>
    <t>야근식대 7,000*1명*24회=168,000
기타 32,000</t>
    <phoneticPr fontId="5" type="noConversion"/>
  </si>
  <si>
    <t>증감사유 및 비고</t>
    <phoneticPr fontId="5" type="noConversion"/>
  </si>
  <si>
    <t>장기요양기관 제외</t>
    <phoneticPr fontId="5" type="noConversion"/>
  </si>
  <si>
    <t>공공용금 증가</t>
    <phoneticPr fontId="5" type="noConversion"/>
  </si>
  <si>
    <t>장애인고용부담금 및 
서울보증보험비 증가</t>
    <phoneticPr fontId="5" type="noConversion"/>
  </si>
  <si>
    <t>직원연수로 대체</t>
    <phoneticPr fontId="5" type="noConversion"/>
  </si>
  <si>
    <t>금리 변동</t>
    <phoneticPr fontId="5" type="noConversion"/>
  </si>
  <si>
    <t>등기변경 수수료 및 
소모품비 증가</t>
    <phoneticPr fontId="5" type="noConversion"/>
  </si>
  <si>
    <t xml:space="preserve"> 우편 및 전화요금 50,000*12=600,000</t>
    <phoneticPr fontId="5" type="noConversion"/>
  </si>
  <si>
    <t>1명  급여 삭감</t>
    <phoneticPr fontId="5" type="noConversion"/>
  </si>
  <si>
    <t xml:space="preserve"> 감사수수료 및 세무신고수수료 3,500,000
  등기변경수수료등 3,500,000
  사무용품 및 소모품비 1,000,000
서류발급 수수료 200,000</t>
    <phoneticPr fontId="5" type="noConversion"/>
  </si>
  <si>
    <t>항</t>
    <phoneticPr fontId="5" type="noConversion"/>
  </si>
  <si>
    <t>목</t>
    <phoneticPr fontId="5" type="noConversion"/>
  </si>
  <si>
    <t>세목</t>
    <phoneticPr fontId="5" type="noConversion"/>
  </si>
  <si>
    <t>41 보조금수입</t>
    <phoneticPr fontId="5" type="noConversion"/>
  </si>
  <si>
    <t>기타보조금</t>
    <phoneticPr fontId="5" type="noConversion"/>
  </si>
  <si>
    <t>411 기타보조금</t>
    <phoneticPr fontId="5" type="noConversion"/>
  </si>
  <si>
    <t>11 기본재산수입</t>
    <phoneticPr fontId="5" type="noConversion"/>
  </si>
  <si>
    <t>111 이자수입</t>
    <phoneticPr fontId="5" type="noConversion"/>
  </si>
  <si>
    <t>21 사업수입</t>
    <phoneticPr fontId="5" type="noConversion"/>
  </si>
  <si>
    <t>211 일반사업비</t>
    <phoneticPr fontId="5" type="noConversion"/>
  </si>
  <si>
    <t>212 목적사업비준비비</t>
    <phoneticPr fontId="5" type="noConversion"/>
  </si>
  <si>
    <t>213 지역복지운동</t>
    <phoneticPr fontId="5" type="noConversion"/>
  </si>
  <si>
    <t>51 후원금수입</t>
    <phoneticPr fontId="5" type="noConversion"/>
  </si>
  <si>
    <t>511 지정후원금</t>
    <phoneticPr fontId="5" type="noConversion"/>
  </si>
  <si>
    <t>지정후원금</t>
    <phoneticPr fontId="5" type="noConversion"/>
  </si>
  <si>
    <t>71 전입금</t>
    <phoneticPr fontId="5" type="noConversion"/>
  </si>
  <si>
    <t>711 지부전입금</t>
    <phoneticPr fontId="5" type="noConversion"/>
  </si>
  <si>
    <t>81 이월금</t>
    <phoneticPr fontId="5" type="noConversion"/>
  </si>
  <si>
    <t>811 전년도이월금</t>
    <phoneticPr fontId="5" type="noConversion"/>
  </si>
  <si>
    <t>전년도이월금(후원금)</t>
    <phoneticPr fontId="5" type="noConversion"/>
  </si>
  <si>
    <t>91 잡수입</t>
    <phoneticPr fontId="5" type="noConversion"/>
  </si>
  <si>
    <t>911 기타에금이자수입</t>
    <phoneticPr fontId="5" type="noConversion"/>
  </si>
  <si>
    <t>912 기타잡수입</t>
    <phoneticPr fontId="5" type="noConversion"/>
  </si>
  <si>
    <t>기타잡수입</t>
    <phoneticPr fontId="5" type="noConversion"/>
  </si>
  <si>
    <t>급여</t>
    <phoneticPr fontId="5" type="noConversion"/>
  </si>
  <si>
    <t>퇴직적립금</t>
    <phoneticPr fontId="5" type="noConversion"/>
  </si>
  <si>
    <t>사회보험료</t>
    <phoneticPr fontId="5" type="noConversion"/>
  </si>
  <si>
    <t>기타후생경비</t>
    <phoneticPr fontId="5" type="noConversion"/>
  </si>
  <si>
    <t>기관운영비</t>
    <phoneticPr fontId="5" type="noConversion"/>
  </si>
  <si>
    <t>회의비</t>
    <phoneticPr fontId="5" type="noConversion"/>
  </si>
  <si>
    <t>직원교육비</t>
    <phoneticPr fontId="5" type="noConversion"/>
  </si>
  <si>
    <t>여비</t>
    <phoneticPr fontId="5" type="noConversion"/>
  </si>
  <si>
    <t>수용비 및 수수료</t>
    <phoneticPr fontId="5" type="noConversion"/>
  </si>
  <si>
    <t>공공요금</t>
    <phoneticPr fontId="5" type="noConversion"/>
  </si>
  <si>
    <t>제세공과금</t>
    <phoneticPr fontId="5" type="noConversion"/>
  </si>
  <si>
    <t>자산취득비</t>
    <phoneticPr fontId="5" type="noConversion"/>
  </si>
  <si>
    <t>법인기능 연구조사</t>
    <phoneticPr fontId="5" type="noConversion"/>
  </si>
  <si>
    <t>은학의집 지원</t>
    <phoneticPr fontId="5" type="noConversion"/>
  </si>
  <si>
    <t>31 일반사업비</t>
    <phoneticPr fontId="5" type="noConversion"/>
  </si>
  <si>
    <t>311정책연구사업비</t>
    <phoneticPr fontId="5" type="noConversion"/>
  </si>
  <si>
    <t>312노인복지사업비</t>
    <phoneticPr fontId="5" type="noConversion"/>
  </si>
  <si>
    <t xml:space="preserve">313지역복지사업비
</t>
    <phoneticPr fontId="5" type="noConversion"/>
  </si>
  <si>
    <r>
      <t>314</t>
    </r>
    <r>
      <rPr>
        <sz val="11"/>
        <rFont val="돋움"/>
        <family val="3"/>
        <charset val="129"/>
      </rPr>
      <t>교육사업비</t>
    </r>
    <phoneticPr fontId="5" type="noConversion"/>
  </si>
  <si>
    <t>316목적사업비준비금</t>
    <phoneticPr fontId="5" type="noConversion"/>
  </si>
  <si>
    <t>812 전년도이월금
    (후원금)</t>
    <phoneticPr fontId="5" type="noConversion"/>
  </si>
  <si>
    <t>이사회 및 연석 횟수 증가</t>
    <phoneticPr fontId="5" type="noConversion"/>
  </si>
  <si>
    <t xml:space="preserve">후원금 이월금 </t>
    <phoneticPr fontId="5" type="noConversion"/>
  </si>
  <si>
    <t>2018년 결산 이월금 금액 19,000,000
은학의집 사업이월금액 2,500,000</t>
    <phoneticPr fontId="5" type="noConversion"/>
  </si>
  <si>
    <t>이사회 회의비 150,000*6회=900,000 
 이사 교통비 지원 100,000*6회*1명=600,000
  지부 실무자 회의비 100,000*2회=200,000
 회계 감사 식대 100,000*1회=100,000 
  기타 회의 520,000</t>
    <phoneticPr fontId="5" type="noConversion"/>
  </si>
  <si>
    <t>급여, 퇴직급여, 보험료등</t>
    <phoneticPr fontId="5" type="noConversion"/>
  </si>
  <si>
    <t>기관운영비</t>
    <phoneticPr fontId="5" type="noConversion"/>
  </si>
  <si>
    <t>전년도이월금(후원금 포함)</t>
    <phoneticPr fontId="5" type="noConversion"/>
  </si>
  <si>
    <t xml:space="preserve">여비, 교통비, 통신비, 수용비 등 </t>
    <phoneticPr fontId="5" type="noConversion"/>
  </si>
  <si>
    <t>33일반사업비</t>
    <phoneticPr fontId="5" type="noConversion"/>
  </si>
  <si>
    <t>11인건비</t>
    <phoneticPr fontId="36" type="noConversion"/>
  </si>
  <si>
    <t>급여, 퇴직급여적립금, 제수당,사회보험부담금</t>
    <phoneticPr fontId="5" type="noConversion"/>
  </si>
  <si>
    <t>기관운영비, 회의비, 직원교육비 </t>
  </si>
  <si>
    <t>02재산
조성비</t>
    <phoneticPr fontId="5" type="noConversion"/>
  </si>
  <si>
    <t>후원금등</t>
    <phoneticPr fontId="5" type="noConversion"/>
  </si>
  <si>
    <t>06차입금</t>
    <phoneticPr fontId="5" type="noConversion"/>
  </si>
  <si>
    <t>61차입금</t>
    <phoneticPr fontId="5" type="noConversion"/>
  </si>
  <si>
    <t>기타차입금</t>
    <phoneticPr fontId="5" type="noConversion"/>
  </si>
  <si>
    <t>06상환금</t>
    <phoneticPr fontId="5" type="noConversion"/>
  </si>
  <si>
    <t>61부채상환금</t>
    <phoneticPr fontId="5" type="noConversion"/>
  </si>
  <si>
    <t>원금상환금</t>
    <phoneticPr fontId="5" type="noConversion"/>
  </si>
  <si>
    <t>지부전입금</t>
    <phoneticPr fontId="5" type="noConversion"/>
  </si>
  <si>
    <t>07잡지출</t>
    <phoneticPr fontId="5" type="noConversion"/>
  </si>
  <si>
    <t>잡지출</t>
    <phoneticPr fontId="5" type="noConversion"/>
  </si>
  <si>
    <t>08이월금</t>
    <phoneticPr fontId="5" type="noConversion"/>
  </si>
  <si>
    <t>81이월금</t>
    <phoneticPr fontId="5" type="noConversion"/>
  </si>
  <si>
    <t>08예비비</t>
    <phoneticPr fontId="5" type="noConversion"/>
  </si>
  <si>
    <t>예비비</t>
    <phoneticPr fontId="5" type="noConversion"/>
  </si>
  <si>
    <t>09잡수입</t>
    <phoneticPr fontId="5" type="noConversion"/>
  </si>
  <si>
    <t>91잡수입</t>
    <phoneticPr fontId="5" type="noConversion"/>
  </si>
  <si>
    <t>기타예금이자수입등</t>
    <phoneticPr fontId="5" type="noConversion"/>
  </si>
  <si>
    <t>10준비금</t>
    <phoneticPr fontId="5" type="noConversion"/>
  </si>
  <si>
    <t>101준비금</t>
    <phoneticPr fontId="5" type="noConversion"/>
  </si>
  <si>
    <t>00준비금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</si>
</sst>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_-* #,##0&quot;₩&quot;&quot;₩&quot;&quot;₩&quot;&quot;₩&quot;&quot;₩&quot;&quot;₩&quot;&quot;₩&quot;\ _F_-;&quot;₩&quot;&quot;₩&quot;&quot;₩&quot;&quot;₩&quot;&quot;₩&quot;&quot;₩&quot;&quot;₩&quot;\-* #,##0&quot;₩&quot;&quot;₩&quot;&quot;₩&quot;&quot;₩&quot;&quot;₩&quot;&quot;₩&quot;&quot;₩&quot;\ _F_-;_-* &quot;-&quot;&quot;₩&quot;&quot;₩&quot;&quot;₩&quot;&quot;₩&quot;&quot;₩&quot;&quot;₩&quot;&quot;₩&quot;\ _F_-;_-@_-"/>
    <numFmt numFmtId="180" formatCode="_-* #,##0.00&quot;₩&quot;&quot;₩&quot;&quot;₩&quot;&quot;₩&quot;&quot;₩&quot;&quot;₩&quot;&quot;₩&quot;\ _F_-;&quot;₩&quot;&quot;₩&quot;&quot;₩&quot;&quot;₩&quot;&quot;₩&quot;&quot;₩&quot;&quot;₩&quot;\-* #,##0.00&quot;₩&quot;&quot;₩&quot;&quot;₩&quot;&quot;₩&quot;&quot;₩&quot;&quot;₩&quot;&quot;₩&quot;\ _F_-;_-* &quot;-&quot;??&quot;₩&quot;&quot;₩&quot;&quot;₩&quot;&quot;₩&quot;&quot;₩&quot;&quot;₩&quot;&quot;₩&quot;\ _F_-;_-@_-"/>
    <numFmt numFmtId="181" formatCode="_-* #,##0&quot;₩&quot;&quot;₩&quot;&quot;₩&quot;&quot;₩&quot;&quot;₩&quot;&quot;₩&quot;&quot;₩&quot;\ &quot;F&quot;_-;&quot;₩&quot;&quot;₩&quot;&quot;₩&quot;&quot;₩&quot;&quot;₩&quot;&quot;₩&quot;&quot;₩&quot;\-* #,##0&quot;₩&quot;&quot;₩&quot;&quot;₩&quot;&quot;₩&quot;&quot;₩&quot;&quot;₩&quot;&quot;₩&quot;\ &quot;F&quot;_-;_-* &quot;-&quot;&quot;₩&quot;&quot;₩&quot;&quot;₩&quot;&quot;₩&quot;&quot;₩&quot;&quot;₩&quot;&quot;₩&quot;\ &quot;F&quot;_-;_-@_-"/>
    <numFmt numFmtId="182" formatCode="_-* #,##0.00&quot;₩&quot;&quot;₩&quot;&quot;₩&quot;&quot;₩&quot;&quot;₩&quot;&quot;₩&quot;&quot;₩&quot;\ &quot;F&quot;_-;&quot;₩&quot;&quot;₩&quot;&quot;₩&quot;&quot;₩&quot;&quot;₩&quot;&quot;₩&quot;&quot;₩&quot;\-* #,##0.00&quot;₩&quot;&quot;₩&quot;&quot;₩&quot;&quot;₩&quot;&quot;₩&quot;&quot;₩&quot;&quot;₩&quot;\ &quot;F&quot;_-;_-* &quot;-&quot;??&quot;₩&quot;&quot;₩&quot;&quot;₩&quot;&quot;₩&quot;&quot;₩&quot;&quot;₩&quot;&quot;₩&quot;\ &quot;F&quot;_-;_-@_-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3"/>
      <color indexed="8"/>
      <name val="휴먼고딕,한컴돋움"/>
      <family val="3"/>
      <charset val="129"/>
    </font>
    <font>
      <b/>
      <u/>
      <sz val="20"/>
      <color indexed="8"/>
      <name val="휴먼고딕,한컴돋움"/>
      <family val="3"/>
      <charset val="129"/>
    </font>
    <font>
      <sz val="12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1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name val="돋움"/>
      <family val="3"/>
    </font>
    <font>
      <sz val="10"/>
      <name val="Times New Roman"/>
      <family val="1"/>
    </font>
    <font>
      <b/>
      <sz val="11"/>
      <name val="돋움"/>
      <family val="3"/>
      <charset val="129"/>
    </font>
    <font>
      <sz val="13"/>
      <color indexed="8"/>
      <name val="돋움"/>
      <family val="3"/>
      <charset val="129"/>
    </font>
    <font>
      <sz val="11"/>
      <name val="한컴돋움"/>
      <family val="1"/>
      <charset val="129"/>
    </font>
    <font>
      <sz val="11"/>
      <color theme="1"/>
      <name val="돋움"/>
      <family val="3"/>
      <charset val="129"/>
    </font>
    <font>
      <b/>
      <sz val="9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u/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2"/>
      <color indexed="8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</borders>
  <cellStyleXfs count="2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>
      <alignment vertical="center"/>
    </xf>
    <xf numFmtId="0" fontId="13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4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2" borderId="15" xfId="0" applyNumberFormat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41" fontId="4" fillId="2" borderId="0" xfId="1" applyFill="1">
      <alignment vertical="center"/>
    </xf>
    <xf numFmtId="41" fontId="4" fillId="2" borderId="0" xfId="1" applyFont="1" applyFill="1">
      <alignment vertical="center"/>
    </xf>
    <xf numFmtId="0" fontId="17" fillId="2" borderId="0" xfId="0" applyFont="1" applyFill="1">
      <alignment vertical="center"/>
    </xf>
    <xf numFmtId="178" fontId="0" fillId="2" borderId="0" xfId="0" applyNumberFormat="1" applyFill="1">
      <alignment vertical="center"/>
    </xf>
    <xf numFmtId="0" fontId="11" fillId="2" borderId="18" xfId="0" applyFont="1" applyFill="1" applyBorder="1" applyAlignment="1">
      <alignment horizontal="left" vertical="center"/>
    </xf>
    <xf numFmtId="0" fontId="0" fillId="2" borderId="1" xfId="0" applyFont="1" applyFill="1" applyBorder="1">
      <alignment vertical="center"/>
    </xf>
    <xf numFmtId="176" fontId="0" fillId="2" borderId="15" xfId="0" applyNumberFormat="1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 shrinkToFit="1"/>
    </xf>
    <xf numFmtId="0" fontId="11" fillId="2" borderId="17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11" fillId="2" borderId="24" xfId="0" applyFont="1" applyFill="1" applyBorder="1" applyAlignment="1">
      <alignment horizontal="left" vertical="center"/>
    </xf>
    <xf numFmtId="41" fontId="0" fillId="2" borderId="0" xfId="1" applyFont="1" applyFill="1">
      <alignment vertical="center"/>
    </xf>
    <xf numFmtId="41" fontId="0" fillId="2" borderId="15" xfId="1" applyFont="1" applyFill="1" applyBorder="1" applyAlignment="1">
      <alignment horizontal="right" vertical="center"/>
    </xf>
    <xf numFmtId="176" fontId="0" fillId="2" borderId="15" xfId="0" applyNumberFormat="1" applyFont="1" applyFill="1" applyBorder="1" applyAlignment="1">
      <alignment vertical="center"/>
    </xf>
    <xf numFmtId="3" fontId="0" fillId="2" borderId="15" xfId="0" applyNumberFormat="1" applyFont="1" applyFill="1" applyBorder="1" applyAlignment="1">
      <alignment vertical="center"/>
    </xf>
    <xf numFmtId="176" fontId="0" fillId="2" borderId="15" xfId="0" applyNumberFormat="1" applyFont="1" applyFill="1" applyBorder="1" applyAlignment="1">
      <alignment horizontal="right" vertical="center"/>
    </xf>
    <xf numFmtId="177" fontId="0" fillId="2" borderId="15" xfId="0" applyNumberFormat="1" applyFont="1" applyFill="1" applyBorder="1" applyAlignment="1">
      <alignment horizontal="right" vertical="center"/>
    </xf>
    <xf numFmtId="41" fontId="17" fillId="2" borderId="0" xfId="1" applyFont="1" applyFill="1">
      <alignment vertical="center"/>
    </xf>
    <xf numFmtId="41" fontId="17" fillId="2" borderId="0" xfId="0" applyNumberFormat="1" applyFont="1" applyFill="1">
      <alignment vertical="center"/>
    </xf>
    <xf numFmtId="176" fontId="18" fillId="2" borderId="15" xfId="0" applyNumberFormat="1" applyFont="1" applyFill="1" applyBorder="1">
      <alignment vertical="center"/>
    </xf>
    <xf numFmtId="176" fontId="18" fillId="2" borderId="15" xfId="0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176" fontId="0" fillId="0" borderId="1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41" fontId="0" fillId="2" borderId="15" xfId="1" applyFont="1" applyFill="1" applyBorder="1" applyAlignment="1">
      <alignment horizontal="right" vertical="center" wrapText="1"/>
    </xf>
    <xf numFmtId="0" fontId="0" fillId="2" borderId="0" xfId="0" applyFont="1" applyFill="1">
      <alignment vertical="center"/>
    </xf>
    <xf numFmtId="0" fontId="25" fillId="2" borderId="3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176" fontId="26" fillId="2" borderId="33" xfId="0" applyNumberFormat="1" applyFont="1" applyFill="1" applyBorder="1" applyAlignment="1">
      <alignment vertical="center" wrapText="1"/>
    </xf>
    <xf numFmtId="0" fontId="26" fillId="2" borderId="15" xfId="0" applyFont="1" applyFill="1" applyBorder="1" applyAlignment="1">
      <alignment horizontal="left" vertical="center" wrapText="1"/>
    </xf>
    <xf numFmtId="176" fontId="26" fillId="2" borderId="9" xfId="0" applyNumberFormat="1" applyFont="1" applyFill="1" applyBorder="1" applyAlignment="1">
      <alignment vertical="center" wrapText="1"/>
    </xf>
    <xf numFmtId="176" fontId="26" fillId="2" borderId="56" xfId="0" applyNumberFormat="1" applyFont="1" applyFill="1" applyBorder="1" applyAlignment="1">
      <alignment horizontal="right" vertical="center" wrapText="1"/>
    </xf>
    <xf numFmtId="0" fontId="26" fillId="2" borderId="2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29" xfId="0" applyFont="1" applyFill="1" applyBorder="1" applyAlignment="1">
      <alignment vertical="center" wrapText="1"/>
    </xf>
    <xf numFmtId="0" fontId="26" fillId="2" borderId="15" xfId="0" applyFont="1" applyFill="1" applyBorder="1" applyAlignment="1">
      <alignment vertical="center" wrapText="1"/>
    </xf>
    <xf numFmtId="177" fontId="26" fillId="2" borderId="18" xfId="0" applyNumberFormat="1" applyFont="1" applyFill="1" applyBorder="1" applyAlignment="1">
      <alignment vertical="center" wrapText="1"/>
    </xf>
    <xf numFmtId="0" fontId="26" fillId="2" borderId="18" xfId="0" applyFont="1" applyFill="1" applyBorder="1" applyAlignment="1">
      <alignment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vertical="center" wrapText="1"/>
    </xf>
    <xf numFmtId="177" fontId="26" fillId="2" borderId="56" xfId="0" applyNumberFormat="1" applyFont="1" applyFill="1" applyBorder="1" applyAlignment="1">
      <alignment vertical="center" wrapText="1"/>
    </xf>
    <xf numFmtId="0" fontId="26" fillId="2" borderId="60" xfId="0" applyFont="1" applyFill="1" applyBorder="1" applyAlignment="1">
      <alignment vertical="center" wrapText="1"/>
    </xf>
    <xf numFmtId="0" fontId="27" fillId="3" borderId="61" xfId="0" applyFont="1" applyFill="1" applyBorder="1" applyAlignment="1">
      <alignment horizontal="center" vertical="center" wrapText="1"/>
    </xf>
    <xf numFmtId="0" fontId="27" fillId="3" borderId="62" xfId="0" applyFont="1" applyFill="1" applyBorder="1" applyAlignment="1">
      <alignment horizontal="right" vertical="center" wrapText="1"/>
    </xf>
    <xf numFmtId="177" fontId="27" fillId="3" borderId="63" xfId="0" applyNumberFormat="1" applyFont="1" applyFill="1" applyBorder="1" applyAlignment="1">
      <alignment horizontal="right" vertical="center" wrapText="1"/>
    </xf>
    <xf numFmtId="176" fontId="27" fillId="3" borderId="63" xfId="0" applyNumberFormat="1" applyFont="1" applyFill="1" applyBorder="1" applyAlignment="1">
      <alignment horizontal="right" vertical="center" wrapText="1"/>
    </xf>
    <xf numFmtId="0" fontId="25" fillId="2" borderId="41" xfId="0" applyFont="1" applyFill="1" applyBorder="1" applyAlignment="1">
      <alignment horizontal="center" vertical="center" textRotation="255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52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horizontal="justify" vertical="center" wrapText="1"/>
    </xf>
    <xf numFmtId="177" fontId="26" fillId="2" borderId="59" xfId="0" applyNumberFormat="1" applyFont="1" applyFill="1" applyBorder="1" applyAlignment="1">
      <alignment horizontal="right" vertical="center"/>
    </xf>
    <xf numFmtId="0" fontId="26" fillId="2" borderId="15" xfId="0" applyFont="1" applyFill="1" applyBorder="1" applyAlignment="1">
      <alignment horizontal="justify" vertical="center" wrapText="1"/>
    </xf>
    <xf numFmtId="177" fontId="26" fillId="2" borderId="56" xfId="0" applyNumberFormat="1" applyFont="1" applyFill="1" applyBorder="1" applyAlignment="1">
      <alignment horizontal="right" vertical="center"/>
    </xf>
    <xf numFmtId="0" fontId="26" fillId="2" borderId="17" xfId="0" applyFont="1" applyFill="1" applyBorder="1" applyAlignment="1">
      <alignment horizontal="left" vertical="center" wrapText="1"/>
    </xf>
    <xf numFmtId="0" fontId="26" fillId="2" borderId="66" xfId="0" applyFont="1" applyFill="1" applyBorder="1" applyAlignment="1">
      <alignment horizontal="left" vertical="center" wrapText="1"/>
    </xf>
    <xf numFmtId="176" fontId="26" fillId="2" borderId="67" xfId="0" applyNumberFormat="1" applyFont="1" applyFill="1" applyBorder="1" applyAlignment="1">
      <alignment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justify" vertical="center" wrapText="1"/>
    </xf>
    <xf numFmtId="0" fontId="26" fillId="2" borderId="69" xfId="0" applyFont="1" applyFill="1" applyBorder="1" applyAlignment="1">
      <alignment horizontal="left" vertical="center" wrapText="1"/>
    </xf>
    <xf numFmtId="176" fontId="26" fillId="2" borderId="70" xfId="0" applyNumberFormat="1" applyFont="1" applyFill="1" applyBorder="1" applyAlignment="1">
      <alignment vertical="center" wrapText="1"/>
    </xf>
    <xf numFmtId="0" fontId="26" fillId="2" borderId="66" xfId="0" applyFont="1" applyFill="1" applyBorder="1" applyAlignment="1">
      <alignment vertical="center" wrapText="1"/>
    </xf>
    <xf numFmtId="177" fontId="26" fillId="2" borderId="71" xfId="0" applyNumberFormat="1" applyFont="1" applyFill="1" applyBorder="1" applyAlignment="1">
      <alignment vertical="center" wrapText="1"/>
    </xf>
    <xf numFmtId="176" fontId="26" fillId="2" borderId="59" xfId="0" applyNumberFormat="1" applyFont="1" applyFill="1" applyBorder="1" applyAlignment="1">
      <alignment vertical="center" wrapText="1"/>
    </xf>
    <xf numFmtId="0" fontId="26" fillId="2" borderId="73" xfId="0" applyFont="1" applyFill="1" applyBorder="1" applyAlignment="1">
      <alignment vertical="center" wrapText="1"/>
    </xf>
    <xf numFmtId="177" fontId="26" fillId="2" borderId="70" xfId="0" applyNumberFormat="1" applyFont="1" applyFill="1" applyBorder="1" applyAlignment="1">
      <alignment vertical="center" wrapText="1"/>
    </xf>
    <xf numFmtId="0" fontId="26" fillId="2" borderId="28" xfId="0" applyFont="1" applyFill="1" applyBorder="1" applyAlignment="1">
      <alignment vertical="center" wrapText="1"/>
    </xf>
    <xf numFmtId="0" fontId="26" fillId="2" borderId="19" xfId="0" applyFont="1" applyFill="1" applyBorder="1" applyAlignment="1">
      <alignment vertical="center" wrapText="1"/>
    </xf>
    <xf numFmtId="177" fontId="26" fillId="2" borderId="59" xfId="0" applyNumberFormat="1" applyFont="1" applyFill="1" applyBorder="1" applyAlignment="1">
      <alignment vertical="center" wrapText="1"/>
    </xf>
    <xf numFmtId="0" fontId="26" fillId="2" borderId="12" xfId="0" applyFont="1" applyFill="1" applyBorder="1" applyAlignment="1">
      <alignment vertical="center" wrapText="1"/>
    </xf>
    <xf numFmtId="177" fontId="26" fillId="2" borderId="74" xfId="0" applyNumberFormat="1" applyFont="1" applyFill="1" applyBorder="1" applyAlignment="1">
      <alignment vertical="center" wrapText="1"/>
    </xf>
    <xf numFmtId="0" fontId="26" fillId="2" borderId="45" xfId="0" applyFont="1" applyFill="1" applyBorder="1" applyAlignment="1">
      <alignment vertical="center" wrapText="1"/>
    </xf>
    <xf numFmtId="0" fontId="27" fillId="3" borderId="75" xfId="0" applyFont="1" applyFill="1" applyBorder="1" applyAlignment="1">
      <alignment horizontal="center" vertical="center" wrapText="1"/>
    </xf>
    <xf numFmtId="0" fontId="27" fillId="3" borderId="76" xfId="0" applyFont="1" applyFill="1" applyBorder="1" applyAlignment="1">
      <alignment horizontal="center" vertical="center" wrapText="1"/>
    </xf>
    <xf numFmtId="3" fontId="27" fillId="3" borderId="77" xfId="0" applyNumberFormat="1" applyFont="1" applyFill="1" applyBorder="1" applyAlignment="1">
      <alignment horizontal="right" vertical="center"/>
    </xf>
    <xf numFmtId="0" fontId="27" fillId="3" borderId="78" xfId="0" applyFont="1" applyFill="1" applyBorder="1" applyAlignment="1">
      <alignment horizontal="center" vertical="center" wrapText="1"/>
    </xf>
    <xf numFmtId="0" fontId="27" fillId="3" borderId="76" xfId="0" applyFont="1" applyFill="1" applyBorder="1" applyAlignment="1">
      <alignment horizontal="right" vertical="center" wrapText="1"/>
    </xf>
    <xf numFmtId="176" fontId="27" fillId="3" borderId="77" xfId="0" applyNumberFormat="1" applyFont="1" applyFill="1" applyBorder="1" applyAlignment="1">
      <alignment horizontal="right" vertical="center" wrapText="1"/>
    </xf>
    <xf numFmtId="0" fontId="26" fillId="2" borderId="80" xfId="0" applyFont="1" applyFill="1" applyBorder="1" applyAlignment="1">
      <alignment horizontal="left" vertical="center" wrapText="1"/>
    </xf>
    <xf numFmtId="177" fontId="26" fillId="2" borderId="80" xfId="0" applyNumberFormat="1" applyFont="1" applyFill="1" applyBorder="1" applyAlignment="1">
      <alignment horizontal="left" vertical="center" wrapText="1"/>
    </xf>
    <xf numFmtId="0" fontId="26" fillId="2" borderId="81" xfId="0" applyFont="1" applyFill="1" applyBorder="1" applyAlignment="1">
      <alignment vertical="center" wrapText="1"/>
    </xf>
    <xf numFmtId="0" fontId="26" fillId="2" borderId="82" xfId="0" applyFont="1" applyFill="1" applyBorder="1" applyAlignment="1">
      <alignment horizontal="justify" vertical="center" wrapText="1"/>
    </xf>
    <xf numFmtId="0" fontId="26" fillId="2" borderId="82" xfId="0" applyFont="1" applyFill="1" applyBorder="1" applyAlignment="1">
      <alignment vertical="center" wrapText="1"/>
    </xf>
    <xf numFmtId="176" fontId="26" fillId="2" borderId="83" xfId="0" applyNumberFormat="1" applyFont="1" applyFill="1" applyBorder="1" applyAlignment="1">
      <alignment vertical="center" wrapText="1"/>
    </xf>
    <xf numFmtId="177" fontId="26" fillId="2" borderId="1" xfId="0" applyNumberFormat="1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vertical="center" wrapText="1"/>
    </xf>
    <xf numFmtId="0" fontId="26" fillId="2" borderId="37" xfId="0" applyFont="1" applyFill="1" applyBorder="1" applyAlignment="1">
      <alignment vertical="center" wrapText="1"/>
    </xf>
    <xf numFmtId="0" fontId="26" fillId="2" borderId="35" xfId="0" applyFont="1" applyFill="1" applyBorder="1" applyAlignment="1">
      <alignment horizontal="left" vertical="center" wrapText="1"/>
    </xf>
    <xf numFmtId="176" fontId="26" fillId="2" borderId="33" xfId="0" applyNumberFormat="1" applyFont="1" applyFill="1" applyBorder="1" applyAlignment="1">
      <alignment horizontal="right" vertical="center" wrapText="1"/>
    </xf>
    <xf numFmtId="176" fontId="26" fillId="2" borderId="44" xfId="0" applyNumberFormat="1" applyFont="1" applyFill="1" applyBorder="1" applyAlignment="1">
      <alignment vertical="center" wrapText="1"/>
    </xf>
    <xf numFmtId="0" fontId="26" fillId="2" borderId="36" xfId="0" applyFont="1" applyFill="1" applyBorder="1" applyAlignment="1">
      <alignment vertical="center" wrapText="1"/>
    </xf>
    <xf numFmtId="0" fontId="26" fillId="2" borderId="20" xfId="0" applyFont="1" applyFill="1" applyBorder="1" applyAlignment="1">
      <alignment vertical="center" wrapText="1"/>
    </xf>
    <xf numFmtId="176" fontId="26" fillId="2" borderId="71" xfId="0" applyNumberFormat="1" applyFont="1" applyFill="1" applyBorder="1" applyAlignment="1">
      <alignment vertical="center" wrapText="1"/>
    </xf>
    <xf numFmtId="177" fontId="28" fillId="2" borderId="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36" xfId="0" applyFont="1" applyFill="1" applyBorder="1" applyAlignment="1">
      <alignment horizontal="left" vertical="center" wrapText="1"/>
    </xf>
    <xf numFmtId="176" fontId="26" fillId="2" borderId="74" xfId="0" applyNumberFormat="1" applyFont="1" applyFill="1" applyBorder="1" applyAlignment="1">
      <alignment vertical="center" wrapText="1"/>
    </xf>
    <xf numFmtId="0" fontId="26" fillId="2" borderId="87" xfId="0" applyFont="1" applyFill="1" applyBorder="1" applyAlignment="1">
      <alignment horizontal="left" vertical="center" wrapText="1"/>
    </xf>
    <xf numFmtId="0" fontId="26" fillId="2" borderId="90" xfId="0" applyFont="1" applyFill="1" applyBorder="1" applyAlignment="1">
      <alignment horizontal="left" vertical="center" wrapText="1"/>
    </xf>
    <xf numFmtId="176" fontId="26" fillId="2" borderId="91" xfId="0" applyNumberFormat="1" applyFont="1" applyFill="1" applyBorder="1" applyAlignment="1">
      <alignment vertical="center" wrapText="1"/>
    </xf>
    <xf numFmtId="0" fontId="25" fillId="3" borderId="92" xfId="0" applyFont="1" applyFill="1" applyBorder="1" applyAlignment="1">
      <alignment horizontal="center" vertical="center" wrapText="1"/>
    </xf>
    <xf numFmtId="0" fontId="29" fillId="3" borderId="93" xfId="0" applyFont="1" applyFill="1" applyBorder="1" applyAlignment="1">
      <alignment horizontal="justify" vertical="center" wrapText="1"/>
    </xf>
    <xf numFmtId="0" fontId="25" fillId="3" borderId="93" xfId="0" applyFont="1" applyFill="1" applyBorder="1" applyAlignment="1">
      <alignment horizontal="justify" vertical="center" wrapText="1"/>
    </xf>
    <xf numFmtId="177" fontId="25" fillId="3" borderId="94" xfId="0" applyNumberFormat="1" applyFont="1" applyFill="1" applyBorder="1" applyAlignment="1">
      <alignment horizontal="right" vertical="center" wrapText="1"/>
    </xf>
    <xf numFmtId="0" fontId="25" fillId="3" borderId="95" xfId="0" applyFont="1" applyFill="1" applyBorder="1" applyAlignment="1">
      <alignment horizontal="center" vertical="center" wrapText="1"/>
    </xf>
    <xf numFmtId="176" fontId="25" fillId="3" borderId="96" xfId="0" applyNumberFormat="1" applyFont="1" applyFill="1" applyBorder="1" applyAlignment="1">
      <alignment horizontal="right" vertical="center" wrapText="1"/>
    </xf>
    <xf numFmtId="0" fontId="25" fillId="4" borderId="97" xfId="0" applyFont="1" applyFill="1" applyBorder="1" applyAlignment="1">
      <alignment horizontal="justify" vertical="center" wrapText="1"/>
    </xf>
    <xf numFmtId="0" fontId="25" fillId="4" borderId="98" xfId="0" applyFont="1" applyFill="1" applyBorder="1" applyAlignment="1">
      <alignment horizontal="center" vertical="center" wrapText="1"/>
    </xf>
    <xf numFmtId="0" fontId="25" fillId="4" borderId="99" xfId="0" applyFont="1" applyFill="1" applyBorder="1" applyAlignment="1">
      <alignment horizontal="justify" vertical="center" wrapText="1"/>
    </xf>
    <xf numFmtId="177" fontId="25" fillId="4" borderId="100" xfId="0" applyNumberFormat="1" applyFont="1" applyFill="1" applyBorder="1" applyAlignment="1">
      <alignment horizontal="right" vertical="center" wrapText="1"/>
    </xf>
    <xf numFmtId="0" fontId="25" fillId="4" borderId="101" xfId="0" applyFont="1" applyFill="1" applyBorder="1" applyAlignment="1">
      <alignment horizontal="center" vertical="center" wrapText="1"/>
    </xf>
    <xf numFmtId="176" fontId="25" fillId="4" borderId="102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5" fillId="2" borderId="41" xfId="0" applyFont="1" applyFill="1" applyBorder="1" applyAlignment="1">
      <alignment horizontal="center" vertical="center" textRotation="255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68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52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1" fontId="0" fillId="2" borderId="7" xfId="1" applyFont="1" applyFill="1" applyBorder="1" applyAlignment="1">
      <alignment horizontal="right" vertical="center"/>
    </xf>
    <xf numFmtId="41" fontId="0" fillId="2" borderId="7" xfId="14" applyFont="1" applyFill="1" applyBorder="1" applyAlignment="1">
      <alignment horizontal="right" vertical="center"/>
    </xf>
    <xf numFmtId="41" fontId="0" fillId="0" borderId="7" xfId="1" applyFont="1" applyFill="1" applyBorder="1" applyAlignment="1">
      <alignment horizontal="right" vertical="center"/>
    </xf>
    <xf numFmtId="0" fontId="0" fillId="2" borderId="30" xfId="0" applyFont="1" applyFill="1" applyBorder="1" applyAlignment="1">
      <alignment horizontal="left" vertical="center" wrapText="1"/>
    </xf>
    <xf numFmtId="41" fontId="15" fillId="3" borderId="108" xfId="1" applyFont="1" applyFill="1" applyBorder="1">
      <alignment vertical="center"/>
    </xf>
    <xf numFmtId="0" fontId="12" fillId="3" borderId="29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right" vertical="center" wrapText="1"/>
    </xf>
    <xf numFmtId="0" fontId="18" fillId="2" borderId="56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176" fontId="15" fillId="3" borderId="112" xfId="0" applyNumberFormat="1" applyFont="1" applyFill="1" applyBorder="1" applyAlignment="1">
      <alignment vertical="center"/>
    </xf>
    <xf numFmtId="176" fontId="15" fillId="3" borderId="112" xfId="0" applyNumberFormat="1" applyFont="1" applyFill="1" applyBorder="1" applyAlignment="1">
      <alignment horizontal="right" vertical="center" wrapText="1"/>
    </xf>
    <xf numFmtId="0" fontId="15" fillId="3" borderId="113" xfId="0" applyFont="1" applyFill="1" applyBorder="1" applyAlignment="1">
      <alignment horizontal="right" vertical="center" wrapText="1"/>
    </xf>
    <xf numFmtId="41" fontId="0" fillId="2" borderId="56" xfId="1" applyFont="1" applyFill="1" applyBorder="1" applyAlignment="1">
      <alignment horizontal="right" vertical="center"/>
    </xf>
    <xf numFmtId="41" fontId="0" fillId="2" borderId="56" xfId="1" applyFont="1" applyFill="1" applyBorder="1" applyAlignment="1">
      <alignment horizontal="right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176" fontId="0" fillId="2" borderId="7" xfId="1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left" vertical="center" wrapText="1"/>
    </xf>
    <xf numFmtId="41" fontId="18" fillId="2" borderId="56" xfId="1" applyFont="1" applyFill="1" applyBorder="1" applyAlignment="1">
      <alignment horizontal="right" vertical="center" wrapText="1"/>
    </xf>
    <xf numFmtId="41" fontId="18" fillId="2" borderId="15" xfId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41" fontId="0" fillId="2" borderId="44" xfId="1" applyFont="1" applyFill="1" applyBorder="1" applyAlignment="1">
      <alignment horizontal="right" vertical="center" wrapText="1"/>
    </xf>
    <xf numFmtId="41" fontId="0" fillId="2" borderId="71" xfId="1" applyFont="1" applyFill="1" applyBorder="1" applyAlignment="1">
      <alignment horizontal="right" vertical="center" wrapText="1"/>
    </xf>
    <xf numFmtId="176" fontId="15" fillId="3" borderId="108" xfId="1" applyNumberFormat="1" applyFont="1" applyFill="1" applyBorder="1" applyAlignment="1">
      <alignment horizontal="right" vertical="center"/>
    </xf>
    <xf numFmtId="41" fontId="15" fillId="3" borderId="109" xfId="1" applyFont="1" applyFill="1" applyBorder="1" applyAlignment="1">
      <alignment horizontal="right" vertical="center" wrapText="1"/>
    </xf>
    <xf numFmtId="41" fontId="15" fillId="3" borderId="110" xfId="1" applyFont="1" applyFill="1" applyBorder="1" applyAlignment="1">
      <alignment horizontal="right" vertical="center" wrapText="1"/>
    </xf>
    <xf numFmtId="176" fontId="0" fillId="2" borderId="15" xfId="1" applyNumberFormat="1" applyFont="1" applyFill="1" applyBorder="1" applyAlignment="1">
      <alignment horizontal="right" vertical="center" wrapText="1"/>
    </xf>
    <xf numFmtId="41" fontId="32" fillId="2" borderId="15" xfId="1" applyFont="1" applyFill="1" applyBorder="1" applyAlignment="1">
      <alignment horizontal="right" vertical="center" wrapText="1"/>
    </xf>
    <xf numFmtId="176" fontId="0" fillId="3" borderId="112" xfId="1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right" vertical="center" wrapText="1"/>
    </xf>
    <xf numFmtId="0" fontId="0" fillId="2" borderId="59" xfId="0" applyFont="1" applyFill="1" applyBorder="1" applyAlignment="1">
      <alignment horizontal="right" vertical="center" wrapText="1"/>
    </xf>
    <xf numFmtId="176" fontId="0" fillId="2" borderId="15" xfId="1" applyNumberFormat="1" applyFont="1" applyFill="1" applyBorder="1" applyAlignment="1">
      <alignment vertical="center" wrapText="1"/>
    </xf>
    <xf numFmtId="176" fontId="18" fillId="2" borderId="15" xfId="0" applyNumberFormat="1" applyFont="1" applyFill="1" applyBorder="1" applyAlignment="1">
      <alignment vertical="center"/>
    </xf>
    <xf numFmtId="176" fontId="0" fillId="2" borderId="10" xfId="0" applyNumberFormat="1" applyFont="1" applyFill="1" applyBorder="1" applyAlignment="1">
      <alignment vertical="center"/>
    </xf>
    <xf numFmtId="176" fontId="0" fillId="2" borderId="10" xfId="1" applyNumberFormat="1" applyFont="1" applyFill="1" applyBorder="1" applyAlignment="1">
      <alignment vertical="center" wrapText="1"/>
    </xf>
    <xf numFmtId="177" fontId="0" fillId="2" borderId="15" xfId="0" applyNumberFormat="1" applyFont="1" applyFill="1" applyBorder="1" applyAlignment="1">
      <alignment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/>
    </xf>
    <xf numFmtId="176" fontId="15" fillId="5" borderId="15" xfId="0" applyNumberFormat="1" applyFont="1" applyFill="1" applyBorder="1" applyAlignment="1">
      <alignment vertical="center"/>
    </xf>
    <xf numFmtId="176" fontId="15" fillId="5" borderId="15" xfId="0" applyNumberFormat="1" applyFont="1" applyFill="1" applyBorder="1" applyAlignment="1">
      <alignment horizontal="center" vertical="center" wrapText="1"/>
    </xf>
    <xf numFmtId="0" fontId="33" fillId="5" borderId="56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2" fillId="5" borderId="117" xfId="0" applyFont="1" applyFill="1" applyBorder="1" applyAlignment="1">
      <alignment horizontal="center" vertical="center"/>
    </xf>
    <xf numFmtId="176" fontId="15" fillId="5" borderId="66" xfId="0" applyNumberFormat="1" applyFont="1" applyFill="1" applyBorder="1" applyAlignment="1">
      <alignment vertical="center"/>
    </xf>
    <xf numFmtId="176" fontId="15" fillId="5" borderId="66" xfId="0" applyNumberFormat="1" applyFont="1" applyFill="1" applyBorder="1" applyAlignment="1">
      <alignment horizontal="center" vertical="center" wrapText="1"/>
    </xf>
    <xf numFmtId="0" fontId="33" fillId="5" borderId="71" xfId="0" applyFont="1" applyFill="1" applyBorder="1" applyAlignment="1">
      <alignment horizontal="center" vertical="center" wrapText="1"/>
    </xf>
    <xf numFmtId="176" fontId="35" fillId="6" borderId="112" xfId="0" applyNumberFormat="1" applyFont="1" applyFill="1" applyBorder="1" applyAlignment="1">
      <alignment vertical="center"/>
    </xf>
    <xf numFmtId="176" fontId="35" fillId="6" borderId="112" xfId="1" applyNumberFormat="1" applyFont="1" applyFill="1" applyBorder="1" applyAlignment="1">
      <alignment vertical="center" wrapText="1"/>
    </xf>
    <xf numFmtId="176" fontId="35" fillId="6" borderId="112" xfId="0" applyNumberFormat="1" applyFont="1" applyFill="1" applyBorder="1" applyAlignment="1">
      <alignment horizontal="right" vertical="center" wrapText="1"/>
    </xf>
    <xf numFmtId="0" fontId="35" fillId="6" borderId="113" xfId="0" applyFont="1" applyFill="1" applyBorder="1" applyAlignment="1">
      <alignment horizontal="right" vertical="center" wrapText="1"/>
    </xf>
    <xf numFmtId="0" fontId="0" fillId="2" borderId="87" xfId="0" applyFont="1" applyFill="1" applyBorder="1" applyAlignment="1">
      <alignment vertical="center" wrapText="1"/>
    </xf>
    <xf numFmtId="0" fontId="0" fillId="2" borderId="87" xfId="0" applyFont="1" applyFill="1" applyBorder="1" applyAlignment="1">
      <alignment vertical="center" wrapText="1" shrinkToFit="1"/>
    </xf>
    <xf numFmtId="0" fontId="0" fillId="2" borderId="87" xfId="0" applyFont="1" applyFill="1" applyBorder="1">
      <alignment vertical="center"/>
    </xf>
    <xf numFmtId="0" fontId="0" fillId="0" borderId="87" xfId="0" applyFont="1" applyFill="1" applyBorder="1">
      <alignment vertical="center"/>
    </xf>
    <xf numFmtId="0" fontId="12" fillId="5" borderId="11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26" fillId="2" borderId="55" xfId="0" applyNumberFormat="1" applyFont="1" applyFill="1" applyBorder="1" applyAlignment="1">
      <alignment horizontal="right" vertical="center" wrapText="1"/>
    </xf>
    <xf numFmtId="177" fontId="26" fillId="2" borderId="33" xfId="0" applyNumberFormat="1" applyFont="1" applyFill="1" applyBorder="1" applyAlignment="1">
      <alignment horizontal="right" vertical="center"/>
    </xf>
    <xf numFmtId="177" fontId="26" fillId="2" borderId="53" xfId="0" applyNumberFormat="1" applyFont="1" applyFill="1" applyBorder="1" applyAlignment="1">
      <alignment horizontal="right" vertical="center"/>
    </xf>
    <xf numFmtId="0" fontId="26" fillId="2" borderId="80" xfId="0" applyFont="1" applyFill="1" applyBorder="1" applyAlignment="1">
      <alignment horizontal="center" vertical="center" wrapText="1"/>
    </xf>
    <xf numFmtId="41" fontId="26" fillId="2" borderId="80" xfId="1" applyFont="1" applyFill="1" applyBorder="1" applyAlignment="1">
      <alignment horizontal="left" vertical="center"/>
    </xf>
    <xf numFmtId="0" fontId="26" fillId="2" borderId="81" xfId="0" applyFont="1" applyFill="1" applyBorder="1" applyAlignment="1">
      <alignment horizontal="center" vertical="center" shrinkToFit="1"/>
    </xf>
    <xf numFmtId="0" fontId="26" fillId="2" borderId="82" xfId="0" applyFont="1" applyFill="1" applyBorder="1" applyAlignment="1">
      <alignment horizontal="center" vertical="center" shrinkToFit="1"/>
    </xf>
    <xf numFmtId="0" fontId="26" fillId="2" borderId="82" xfId="0" applyFont="1" applyFill="1" applyBorder="1" applyAlignment="1">
      <alignment horizontal="center" vertical="center" wrapText="1"/>
    </xf>
    <xf numFmtId="41" fontId="26" fillId="2" borderId="83" xfId="1" applyFont="1" applyFill="1" applyBorder="1" applyAlignment="1">
      <alignment vertical="center"/>
    </xf>
    <xf numFmtId="41" fontId="26" fillId="2" borderId="1" xfId="1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wrapText="1"/>
    </xf>
    <xf numFmtId="41" fontId="26" fillId="2" borderId="67" xfId="1" applyFont="1" applyFill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wrapText="1"/>
    </xf>
    <xf numFmtId="41" fontId="26" fillId="2" borderId="9" xfId="1" applyFont="1" applyFill="1" applyBorder="1" applyAlignment="1">
      <alignment vertical="center"/>
    </xf>
    <xf numFmtId="41" fontId="26" fillId="2" borderId="33" xfId="1" applyFont="1" applyFill="1" applyBorder="1" applyAlignment="1">
      <alignment vertical="center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33" xfId="1" applyFont="1" applyFill="1" applyBorder="1" applyAlignment="1">
      <alignment horizontal="right" vertical="center"/>
    </xf>
    <xf numFmtId="0" fontId="26" fillId="2" borderId="15" xfId="0" applyFont="1" applyFill="1" applyBorder="1" applyAlignment="1">
      <alignment horizontal="center" vertical="center" wrapText="1"/>
    </xf>
    <xf numFmtId="41" fontId="26" fillId="2" borderId="44" xfId="1" applyFont="1" applyFill="1" applyBorder="1" applyAlignment="1">
      <alignment vertical="center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35" xfId="0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66" xfId="0" applyFont="1" applyFill="1" applyBorder="1" applyAlignment="1">
      <alignment horizontal="center" vertical="center" wrapText="1"/>
    </xf>
    <xf numFmtId="41" fontId="26" fillId="2" borderId="71" xfId="1" applyFont="1" applyFill="1" applyBorder="1" applyAlignment="1">
      <alignment vertical="center"/>
    </xf>
    <xf numFmtId="0" fontId="26" fillId="2" borderId="13" xfId="0" applyFont="1" applyFill="1" applyBorder="1" applyAlignment="1">
      <alignment horizontal="center" vertical="center" wrapText="1"/>
    </xf>
    <xf numFmtId="41" fontId="26" fillId="2" borderId="59" xfId="1" applyFont="1" applyFill="1" applyBorder="1" applyAlignment="1">
      <alignment vertical="center"/>
    </xf>
    <xf numFmtId="0" fontId="26" fillId="2" borderId="36" xfId="0" applyFont="1" applyFill="1" applyBorder="1" applyAlignment="1">
      <alignment horizontal="center" vertical="center" wrapText="1"/>
    </xf>
    <xf numFmtId="41" fontId="26" fillId="2" borderId="74" xfId="1" applyFont="1" applyFill="1" applyBorder="1" applyAlignment="1">
      <alignment vertical="center"/>
    </xf>
    <xf numFmtId="0" fontId="26" fillId="2" borderId="3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41" fontId="28" fillId="2" borderId="1" xfId="1" applyFont="1" applyFill="1" applyBorder="1" applyAlignment="1">
      <alignment vertical="center"/>
    </xf>
    <xf numFmtId="0" fontId="26" fillId="2" borderId="87" xfId="0" applyFont="1" applyFill="1" applyBorder="1" applyAlignment="1">
      <alignment horizontal="center" vertical="center" wrapText="1"/>
    </xf>
    <xf numFmtId="0" fontId="26" fillId="2" borderId="120" xfId="0" applyFont="1" applyFill="1" applyBorder="1" applyAlignment="1">
      <alignment vertical="center" wrapText="1"/>
    </xf>
    <xf numFmtId="0" fontId="26" fillId="2" borderId="31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shrinkToFit="1"/>
    </xf>
    <xf numFmtId="41" fontId="28" fillId="2" borderId="2" xfId="1" applyFont="1" applyFill="1" applyBorder="1" applyAlignment="1">
      <alignment vertical="center"/>
    </xf>
    <xf numFmtId="0" fontId="25" fillId="3" borderId="121" xfId="0" applyFont="1" applyFill="1" applyBorder="1" applyAlignment="1">
      <alignment horizontal="center" vertical="center" wrapText="1"/>
    </xf>
    <xf numFmtId="0" fontId="29" fillId="3" borderId="122" xfId="0" applyFont="1" applyFill="1" applyBorder="1" applyAlignment="1">
      <alignment horizontal="justify" vertical="center" wrapText="1"/>
    </xf>
    <xf numFmtId="0" fontId="25" fillId="3" borderId="122" xfId="0" applyFont="1" applyFill="1" applyBorder="1" applyAlignment="1">
      <alignment horizontal="justify" vertical="center" wrapText="1"/>
    </xf>
    <xf numFmtId="41" fontId="25" fillId="3" borderId="123" xfId="1" applyFont="1" applyFill="1" applyBorder="1" applyAlignment="1">
      <alignment horizontal="right" vertical="center"/>
    </xf>
    <xf numFmtId="0" fontId="25" fillId="3" borderId="124" xfId="0" applyFont="1" applyFill="1" applyBorder="1" applyAlignment="1">
      <alignment horizontal="center" vertical="center" wrapText="1"/>
    </xf>
    <xf numFmtId="41" fontId="25" fillId="3" borderId="125" xfId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34" fillId="6" borderId="11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6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41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2" borderId="130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0" fillId="2" borderId="7" xfId="0" applyNumberFormat="1" applyFont="1" applyFill="1" applyBorder="1" applyAlignment="1">
      <alignment vertical="center"/>
    </xf>
    <xf numFmtId="0" fontId="0" fillId="2" borderId="68" xfId="0" applyFont="1" applyFill="1" applyBorder="1" applyAlignment="1">
      <alignment vertical="center" wrapText="1"/>
    </xf>
    <xf numFmtId="0" fontId="26" fillId="2" borderId="37" xfId="0" applyFont="1" applyFill="1" applyBorder="1" applyAlignment="1">
      <alignment horizontal="left" vertical="center" wrapText="1"/>
    </xf>
    <xf numFmtId="0" fontId="26" fillId="2" borderId="37" xfId="0" applyFont="1" applyFill="1" applyBorder="1" applyAlignment="1">
      <alignment horizontal="left" vertical="center" wrapText="1"/>
    </xf>
    <xf numFmtId="177" fontId="26" fillId="2" borderId="1" xfId="0" applyNumberFormat="1" applyFont="1" applyFill="1" applyBorder="1" applyAlignment="1">
      <alignment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5" fillId="2" borderId="41" xfId="0" applyFont="1" applyFill="1" applyBorder="1" applyAlignment="1">
      <alignment horizontal="center" vertical="center" textRotation="255" wrapText="1"/>
    </xf>
    <xf numFmtId="176" fontId="26" fillId="2" borderId="9" xfId="0" applyNumberFormat="1" applyFont="1" applyFill="1" applyBorder="1" applyAlignment="1">
      <alignment horizontal="righ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horizontal="left" vertical="center" wrapText="1"/>
    </xf>
    <xf numFmtId="0" fontId="26" fillId="2" borderId="68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52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 wrapText="1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1" xfId="1" applyFont="1" applyFill="1" applyBorder="1" applyAlignment="1">
      <alignment horizontal="left" vertical="center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41" fontId="26" fillId="2" borderId="37" xfId="1" applyFont="1" applyFill="1" applyBorder="1" applyAlignment="1">
      <alignment horizontal="left" vertical="center" wrapText="1"/>
    </xf>
    <xf numFmtId="41" fontId="26" fillId="2" borderId="11" xfId="1" applyFont="1" applyFill="1" applyBorder="1" applyAlignment="1">
      <alignment horizontal="left" vertical="center" wrapText="1"/>
    </xf>
    <xf numFmtId="41" fontId="26" fillId="2" borderId="12" xfId="1" applyFont="1" applyFill="1" applyBorder="1" applyAlignment="1">
      <alignment horizontal="left" vertical="center" wrapText="1"/>
    </xf>
    <xf numFmtId="41" fontId="26" fillId="2" borderId="33" xfId="1" applyFont="1" applyFill="1" applyBorder="1" applyAlignment="1">
      <alignment vertical="center" wrapText="1"/>
    </xf>
    <xf numFmtId="41" fontId="26" fillId="2" borderId="15" xfId="1" applyFont="1" applyFill="1" applyBorder="1" applyAlignment="1">
      <alignment horizontal="left" vertical="center" wrapText="1"/>
    </xf>
    <xf numFmtId="41" fontId="26" fillId="2" borderId="9" xfId="1" applyFont="1" applyFill="1" applyBorder="1" applyAlignment="1">
      <alignment vertical="center" wrapText="1"/>
    </xf>
    <xf numFmtId="41" fontId="26" fillId="2" borderId="55" xfId="1" applyFont="1" applyFill="1" applyBorder="1" applyAlignment="1">
      <alignment horizontal="right" vertical="center" wrapText="1"/>
    </xf>
    <xf numFmtId="41" fontId="26" fillId="2" borderId="56" xfId="1" applyFont="1" applyFill="1" applyBorder="1" applyAlignment="1">
      <alignment horizontal="right" vertical="center" wrapText="1"/>
    </xf>
    <xf numFmtId="41" fontId="26" fillId="2" borderId="27" xfId="1" applyFont="1" applyFill="1" applyBorder="1" applyAlignment="1">
      <alignment horizontal="left" vertical="center" wrapText="1"/>
    </xf>
    <xf numFmtId="41" fontId="26" fillId="2" borderId="8" xfId="1" applyFont="1" applyFill="1" applyBorder="1" applyAlignment="1">
      <alignment horizontal="left" vertical="center" wrapText="1"/>
    </xf>
    <xf numFmtId="41" fontId="26" fillId="2" borderId="15" xfId="1" applyFont="1" applyFill="1" applyBorder="1" applyAlignment="1">
      <alignment vertical="center" wrapText="1"/>
    </xf>
    <xf numFmtId="41" fontId="26" fillId="2" borderId="59" xfId="1" applyFont="1" applyFill="1" applyBorder="1" applyAlignment="1">
      <alignment horizontal="right" vertical="center"/>
    </xf>
    <xf numFmtId="41" fontId="26" fillId="2" borderId="29" xfId="1" applyFont="1" applyFill="1" applyBorder="1" applyAlignment="1">
      <alignment vertical="center" wrapText="1"/>
    </xf>
    <xf numFmtId="41" fontId="26" fillId="2" borderId="53" xfId="1" applyFont="1" applyFill="1" applyBorder="1" applyAlignment="1">
      <alignment horizontal="right" vertical="center"/>
    </xf>
    <xf numFmtId="41" fontId="26" fillId="2" borderId="56" xfId="1" applyFont="1" applyFill="1" applyBorder="1" applyAlignment="1">
      <alignment vertical="center" wrapText="1"/>
    </xf>
    <xf numFmtId="41" fontId="27" fillId="3" borderId="63" xfId="1" applyFont="1" applyFill="1" applyBorder="1" applyAlignment="1">
      <alignment horizontal="right" vertical="center" wrapText="1"/>
    </xf>
    <xf numFmtId="41" fontId="27" fillId="3" borderId="61" xfId="1" applyFont="1" applyFill="1" applyBorder="1" applyAlignment="1">
      <alignment horizontal="center" vertical="center" wrapText="1"/>
    </xf>
    <xf numFmtId="41" fontId="27" fillId="3" borderId="62" xfId="1" applyFont="1" applyFill="1" applyBorder="1" applyAlignment="1">
      <alignment horizontal="right" vertical="center" wrapText="1"/>
    </xf>
    <xf numFmtId="0" fontId="26" fillId="2" borderId="29" xfId="0" applyFont="1" applyFill="1" applyBorder="1" applyAlignment="1">
      <alignment horizontal="left" vertical="center" wrapText="1"/>
    </xf>
    <xf numFmtId="177" fontId="26" fillId="2" borderId="56" xfId="0" applyNumberFormat="1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6" fillId="2" borderId="11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176" fontId="26" fillId="2" borderId="44" xfId="0" applyNumberFormat="1" applyFont="1" applyFill="1" applyBorder="1" applyAlignment="1">
      <alignment horizontal="right" vertical="center" wrapText="1"/>
    </xf>
    <xf numFmtId="176" fontId="26" fillId="2" borderId="9" xfId="0" applyNumberFormat="1" applyFont="1" applyFill="1" applyBorder="1" applyAlignment="1">
      <alignment horizontal="right" vertical="center" wrapText="1"/>
    </xf>
    <xf numFmtId="0" fontId="26" fillId="2" borderId="50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vertical="center" wrapText="1"/>
    </xf>
    <xf numFmtId="0" fontId="26" fillId="2" borderId="52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 wrapText="1"/>
    </xf>
    <xf numFmtId="0" fontId="26" fillId="2" borderId="27" xfId="0" applyFont="1" applyFill="1" applyBorder="1" applyAlignment="1">
      <alignment vertical="center" wrapText="1"/>
    </xf>
    <xf numFmtId="176" fontId="26" fillId="2" borderId="5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8" xfId="0" applyFont="1" applyFill="1" applyBorder="1" applyAlignment="1">
      <alignment horizontal="left" vertical="center" wrapText="1"/>
    </xf>
    <xf numFmtId="0" fontId="26" fillId="2" borderId="52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horizontal="left" vertical="center" wrapText="1"/>
    </xf>
    <xf numFmtId="0" fontId="25" fillId="2" borderId="48" xfId="0" applyFont="1" applyFill="1" applyBorder="1" applyAlignment="1">
      <alignment horizontal="center" vertical="center" textRotation="255" wrapText="1"/>
    </xf>
    <xf numFmtId="0" fontId="25" fillId="2" borderId="41" xfId="0" applyFont="1" applyFill="1" applyBorder="1" applyAlignment="1">
      <alignment horizontal="center" vertical="center" textRotation="255" wrapText="1"/>
    </xf>
    <xf numFmtId="0" fontId="26" fillId="2" borderId="49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0" fontId="26" fillId="2" borderId="41" xfId="0" applyFont="1" applyFill="1" applyBorder="1" applyAlignment="1">
      <alignment horizontal="left" vertical="center" wrapText="1"/>
    </xf>
    <xf numFmtId="0" fontId="26" fillId="2" borderId="54" xfId="0" applyFont="1" applyFill="1" applyBorder="1" applyAlignment="1">
      <alignment horizontal="left" vertical="center" wrapText="1"/>
    </xf>
    <xf numFmtId="0" fontId="26" fillId="2" borderId="132" xfId="0" applyFont="1" applyFill="1" applyBorder="1" applyAlignment="1">
      <alignment horizontal="left" vertical="center" wrapText="1"/>
    </xf>
    <xf numFmtId="0" fontId="26" fillId="2" borderId="1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177" fontId="26" fillId="2" borderId="115" xfId="0" applyNumberFormat="1" applyFont="1" applyFill="1" applyBorder="1" applyAlignment="1">
      <alignment horizontal="right" vertical="center" wrapText="1"/>
    </xf>
    <xf numFmtId="177" fontId="26" fillId="2" borderId="116" xfId="0" applyNumberFormat="1" applyFont="1" applyFill="1" applyBorder="1" applyAlignment="1">
      <alignment horizontal="right" vertical="center" wrapText="1"/>
    </xf>
    <xf numFmtId="177" fontId="26" fillId="2" borderId="58" xfId="0" applyNumberFormat="1" applyFont="1" applyFill="1" applyBorder="1" applyAlignment="1">
      <alignment horizontal="right" vertical="center" wrapText="1"/>
    </xf>
    <xf numFmtId="0" fontId="26" fillId="2" borderId="21" xfId="0" applyFont="1" applyFill="1" applyBorder="1" applyAlignment="1">
      <alignment horizontal="left" vertical="center" wrapText="1"/>
    </xf>
    <xf numFmtId="0" fontId="26" fillId="2" borderId="23" xfId="0" applyFont="1" applyFill="1" applyBorder="1" applyAlignment="1">
      <alignment horizontal="left" vertical="center" wrapText="1"/>
    </xf>
    <xf numFmtId="177" fontId="26" fillId="2" borderId="57" xfId="0" applyNumberFormat="1" applyFont="1" applyFill="1" applyBorder="1" applyAlignment="1">
      <alignment horizontal="right" vertical="center" wrapText="1"/>
    </xf>
    <xf numFmtId="0" fontId="26" fillId="2" borderId="37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right" vertical="center"/>
    </xf>
    <xf numFmtId="0" fontId="25" fillId="2" borderId="38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64" xfId="0" applyFont="1" applyFill="1" applyBorder="1" applyAlignment="1">
      <alignment horizontal="left" vertical="center" wrapText="1"/>
    </xf>
    <xf numFmtId="0" fontId="26" fillId="2" borderId="36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6" fillId="2" borderId="3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65" xfId="0" applyFont="1" applyFill="1" applyBorder="1" applyAlignment="1">
      <alignment horizontal="left" vertical="center" wrapText="1"/>
    </xf>
    <xf numFmtId="177" fontId="26" fillId="2" borderId="44" xfId="0" applyNumberFormat="1" applyFont="1" applyFill="1" applyBorder="1" applyAlignment="1">
      <alignment horizontal="center" vertical="center"/>
    </xf>
    <xf numFmtId="177" fontId="26" fillId="2" borderId="59" xfId="0" applyNumberFormat="1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 wrapText="1"/>
    </xf>
    <xf numFmtId="0" fontId="26" fillId="2" borderId="68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center" vertical="center" wrapText="1"/>
    </xf>
    <xf numFmtId="176" fontId="26" fillId="2" borderId="58" xfId="0" applyNumberFormat="1" applyFont="1" applyFill="1" applyBorder="1" applyAlignment="1">
      <alignment horizontal="center" vertical="center" wrapText="1"/>
    </xf>
    <xf numFmtId="176" fontId="26" fillId="2" borderId="33" xfId="0" applyNumberFormat="1" applyFont="1" applyFill="1" applyBorder="1" applyAlignment="1">
      <alignment horizontal="center" vertical="center" wrapText="1"/>
    </xf>
    <xf numFmtId="0" fontId="26" fillId="2" borderId="79" xfId="0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left" vertical="center" wrapText="1"/>
    </xf>
    <xf numFmtId="0" fontId="26" fillId="2" borderId="84" xfId="0" applyFont="1" applyFill="1" applyBorder="1" applyAlignment="1">
      <alignment horizontal="left" vertical="center" wrapText="1"/>
    </xf>
    <xf numFmtId="0" fontId="26" fillId="2" borderId="85" xfId="0" applyFont="1" applyFill="1" applyBorder="1" applyAlignment="1">
      <alignment horizontal="left" vertical="center" wrapText="1"/>
    </xf>
    <xf numFmtId="0" fontId="26" fillId="2" borderId="86" xfId="0" applyFont="1" applyFill="1" applyBorder="1" applyAlignment="1">
      <alignment horizontal="left" vertical="center" wrapText="1"/>
    </xf>
    <xf numFmtId="0" fontId="26" fillId="2" borderId="32" xfId="0" applyFont="1" applyFill="1" applyBorder="1" applyAlignment="1">
      <alignment horizontal="left" vertical="center" wrapText="1"/>
    </xf>
    <xf numFmtId="0" fontId="26" fillId="2" borderId="34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177" fontId="26" fillId="2" borderId="1" xfId="0" applyNumberFormat="1" applyFont="1" applyFill="1" applyBorder="1" applyAlignment="1">
      <alignment horizontal="left" vertical="center" wrapText="1"/>
    </xf>
    <xf numFmtId="0" fontId="26" fillId="2" borderId="72" xfId="0" applyFont="1" applyFill="1" applyBorder="1" applyAlignment="1">
      <alignment horizontal="left" vertical="center" wrapText="1"/>
    </xf>
    <xf numFmtId="0" fontId="26" fillId="2" borderId="89" xfId="0" applyFont="1" applyFill="1" applyBorder="1" applyAlignment="1">
      <alignment horizontal="left" vertical="center" wrapText="1"/>
    </xf>
    <xf numFmtId="0" fontId="26" fillId="2" borderId="88" xfId="0" applyFont="1" applyFill="1" applyBorder="1" applyAlignment="1">
      <alignment horizontal="left" vertical="center" wrapText="1"/>
    </xf>
    <xf numFmtId="177" fontId="28" fillId="2" borderId="1" xfId="0" applyNumberFormat="1" applyFont="1" applyFill="1" applyBorder="1" applyAlignment="1">
      <alignment horizontal="left" vertical="center" wrapText="1"/>
    </xf>
    <xf numFmtId="177" fontId="28" fillId="2" borderId="89" xfId="0" applyNumberFormat="1" applyFont="1" applyFill="1" applyBorder="1" applyAlignment="1">
      <alignment horizontal="left" vertical="center" wrapText="1"/>
    </xf>
    <xf numFmtId="0" fontId="26" fillId="2" borderId="31" xfId="0" applyFont="1" applyFill="1" applyBorder="1" applyAlignment="1">
      <alignment horizontal="left" vertical="center" wrapText="1"/>
    </xf>
    <xf numFmtId="0" fontId="12" fillId="3" borderId="106" xfId="0" applyFont="1" applyFill="1" applyBorder="1" applyAlignment="1">
      <alignment horizontal="center" vertical="center" wrapText="1"/>
    </xf>
    <xf numFmtId="0" fontId="12" fillId="3" borderId="129" xfId="0" applyFont="1" applyFill="1" applyBorder="1" applyAlignment="1">
      <alignment horizontal="center" vertical="center" wrapText="1"/>
    </xf>
    <xf numFmtId="0" fontId="12" fillId="3" borderId="107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50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64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12" fillId="3" borderId="103" xfId="0" applyFont="1" applyFill="1" applyBorder="1" applyAlignment="1">
      <alignment horizontal="center" vertical="center" wrapText="1"/>
    </xf>
    <xf numFmtId="0" fontId="12" fillId="3" borderId="128" xfId="0" applyFont="1" applyFill="1" applyBorder="1" applyAlignment="1">
      <alignment horizontal="center" vertical="center" wrapText="1"/>
    </xf>
    <xf numFmtId="0" fontId="12" fillId="3" borderId="104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left" vertical="center" wrapText="1"/>
    </xf>
    <xf numFmtId="0" fontId="15" fillId="3" borderId="10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176" fontId="16" fillId="2" borderId="0" xfId="0" applyNumberFormat="1" applyFont="1" applyFill="1" applyBorder="1" applyAlignment="1">
      <alignment horizontal="right" vertical="center"/>
    </xf>
    <xf numFmtId="178" fontId="15" fillId="3" borderId="50" xfId="0" applyNumberFormat="1" applyFont="1" applyFill="1" applyBorder="1" applyAlignment="1">
      <alignment horizontal="center" vertical="center" wrapText="1"/>
    </xf>
    <xf numFmtId="178" fontId="15" fillId="3" borderId="10" xfId="0" applyNumberFormat="1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131" xfId="0" applyFont="1" applyFill="1" applyBorder="1" applyAlignment="1">
      <alignment horizontal="center" vertical="center" wrapText="1"/>
    </xf>
    <xf numFmtId="0" fontId="12" fillId="3" borderId="10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34" fillId="6" borderId="118" xfId="0" applyFont="1" applyFill="1" applyBorder="1" applyAlignment="1">
      <alignment horizontal="center" vertical="center" wrapText="1"/>
    </xf>
    <xf numFmtId="0" fontId="34" fillId="6" borderId="109" xfId="0" applyFont="1" applyFill="1" applyBorder="1" applyAlignment="1">
      <alignment horizontal="center" vertical="center" wrapText="1"/>
    </xf>
    <xf numFmtId="0" fontId="34" fillId="6" borderId="11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11" xfId="0" applyFont="1" applyFill="1" applyBorder="1" applyAlignment="1">
      <alignment horizontal="center" vertical="center" wrapText="1"/>
    </xf>
    <xf numFmtId="0" fontId="12" fillId="3" borderId="11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41" fontId="26" fillId="2" borderId="44" xfId="1" applyFont="1" applyFill="1" applyBorder="1" applyAlignment="1">
      <alignment horizontal="right" vertical="center" wrapText="1"/>
    </xf>
    <xf numFmtId="41" fontId="26" fillId="2" borderId="9" xfId="1" applyFont="1" applyFill="1" applyBorder="1" applyAlignment="1">
      <alignment horizontal="right" vertical="center" wrapText="1"/>
    </xf>
    <xf numFmtId="41" fontId="26" fillId="2" borderId="2" xfId="1" applyFont="1" applyFill="1" applyBorder="1" applyAlignment="1">
      <alignment horizontal="center" vertical="center" wrapText="1"/>
    </xf>
    <xf numFmtId="41" fontId="26" fillId="2" borderId="3" xfId="1" applyFont="1" applyFill="1" applyBorder="1" applyAlignment="1">
      <alignment horizontal="center" vertical="center" wrapText="1"/>
    </xf>
    <xf numFmtId="41" fontId="26" fillId="2" borderId="30" xfId="1" applyFont="1" applyFill="1" applyBorder="1" applyAlignment="1">
      <alignment vertical="center" wrapText="1"/>
    </xf>
    <xf numFmtId="41" fontId="26" fillId="2" borderId="52" xfId="1" applyFont="1" applyFill="1" applyBorder="1" applyAlignment="1">
      <alignment vertical="center" wrapText="1"/>
    </xf>
    <xf numFmtId="41" fontId="26" fillId="2" borderId="11" xfId="1" applyFont="1" applyFill="1" applyBorder="1" applyAlignment="1">
      <alignment vertical="center" wrapText="1"/>
    </xf>
    <xf numFmtId="41" fontId="26" fillId="2" borderId="10" xfId="1" applyFont="1" applyFill="1" applyBorder="1" applyAlignment="1">
      <alignment vertical="center" wrapText="1"/>
    </xf>
    <xf numFmtId="41" fontId="26" fillId="2" borderId="27" xfId="1" applyFont="1" applyFill="1" applyBorder="1" applyAlignment="1">
      <alignment vertical="center" wrapText="1"/>
    </xf>
    <xf numFmtId="41" fontId="26" fillId="2" borderId="8" xfId="1" applyFont="1" applyFill="1" applyBorder="1" applyAlignment="1">
      <alignment vertical="center" wrapText="1"/>
    </xf>
    <xf numFmtId="41" fontId="26" fillId="2" borderId="115" xfId="1" applyFont="1" applyFill="1" applyBorder="1" applyAlignment="1">
      <alignment horizontal="right" vertical="center" wrapText="1"/>
    </xf>
    <xf numFmtId="41" fontId="26" fillId="2" borderId="116" xfId="1" applyFont="1" applyFill="1" applyBorder="1" applyAlignment="1">
      <alignment horizontal="right" vertical="center" wrapText="1"/>
    </xf>
    <xf numFmtId="41" fontId="26" fillId="2" borderId="58" xfId="1" applyFont="1" applyFill="1" applyBorder="1" applyAlignment="1">
      <alignment horizontal="right" vertical="center" wrapText="1"/>
    </xf>
    <xf numFmtId="41" fontId="26" fillId="2" borderId="49" xfId="1" applyFont="1" applyFill="1" applyBorder="1" applyAlignment="1">
      <alignment horizontal="left" vertical="center" wrapText="1"/>
    </xf>
    <xf numFmtId="41" fontId="26" fillId="2" borderId="27" xfId="1" applyFont="1" applyFill="1" applyBorder="1" applyAlignment="1">
      <alignment horizontal="left" vertical="center" wrapText="1"/>
    </xf>
    <xf numFmtId="41" fontId="26" fillId="2" borderId="52" xfId="1" applyFont="1" applyFill="1" applyBorder="1" applyAlignment="1">
      <alignment horizontal="left" vertical="center" wrapText="1"/>
    </xf>
    <xf numFmtId="41" fontId="26" fillId="2" borderId="37" xfId="1" applyFont="1" applyFill="1" applyBorder="1" applyAlignment="1">
      <alignment horizontal="left" vertical="center" wrapText="1"/>
    </xf>
    <xf numFmtId="41" fontId="26" fillId="2" borderId="57" xfId="1" applyFont="1" applyFill="1" applyBorder="1" applyAlignment="1">
      <alignment horizontal="right" vertical="center" wrapText="1"/>
    </xf>
    <xf numFmtId="41" fontId="26" fillId="2" borderId="50" xfId="1" applyFont="1" applyFill="1" applyBorder="1" applyAlignment="1">
      <alignment horizontal="left" vertical="center" wrapText="1"/>
    </xf>
    <xf numFmtId="41" fontId="26" fillId="2" borderId="8" xfId="1" applyFont="1" applyFill="1" applyBorder="1" applyAlignment="1">
      <alignment horizontal="left" vertical="center" wrapText="1"/>
    </xf>
    <xf numFmtId="41" fontId="26" fillId="2" borderId="10" xfId="1" applyFont="1" applyFill="1" applyBorder="1" applyAlignment="1">
      <alignment horizontal="left" vertical="center" wrapText="1"/>
    </xf>
    <xf numFmtId="41" fontId="26" fillId="2" borderId="51" xfId="1" applyFont="1" applyFill="1" applyBorder="1" applyAlignment="1">
      <alignment horizontal="right" vertical="center" wrapText="1"/>
    </xf>
    <xf numFmtId="41" fontId="26" fillId="2" borderId="11" xfId="1" applyFont="1" applyFill="1" applyBorder="1" applyAlignment="1">
      <alignment horizontal="left" vertical="center" wrapText="1"/>
    </xf>
    <xf numFmtId="177" fontId="26" fillId="2" borderId="2" xfId="0" applyNumberFormat="1" applyFont="1" applyFill="1" applyBorder="1" applyAlignment="1">
      <alignment horizontal="center" vertical="center" wrapText="1"/>
    </xf>
    <xf numFmtId="177" fontId="26" fillId="2" borderId="3" xfId="0" applyNumberFormat="1" applyFont="1" applyFill="1" applyBorder="1" applyAlignment="1">
      <alignment horizontal="center" vertical="center" wrapText="1"/>
    </xf>
    <xf numFmtId="0" fontId="26" fillId="2" borderId="114" xfId="0" applyFont="1" applyFill="1" applyBorder="1" applyAlignment="1">
      <alignment horizontal="center" vertical="center" wrapText="1"/>
    </xf>
    <xf numFmtId="0" fontId="26" fillId="2" borderId="85" xfId="0" applyFont="1" applyFill="1" applyBorder="1" applyAlignment="1">
      <alignment horizontal="center" vertical="center" wrapText="1"/>
    </xf>
    <xf numFmtId="0" fontId="26" fillId="2" borderId="86" xfId="0" applyFont="1" applyFill="1" applyBorder="1" applyAlignment="1">
      <alignment horizontal="center" vertical="center" wrapText="1"/>
    </xf>
    <xf numFmtId="0" fontId="25" fillId="2" borderId="126" xfId="0" applyFont="1" applyFill="1" applyBorder="1" applyAlignment="1">
      <alignment horizontal="center" vertical="center" textRotation="255" wrapText="1"/>
    </xf>
    <xf numFmtId="0" fontId="25" fillId="2" borderId="127" xfId="0" applyFont="1" applyFill="1" applyBorder="1" applyAlignment="1">
      <alignment horizontal="center" vertical="center" textRotation="255" wrapText="1"/>
    </xf>
    <xf numFmtId="0" fontId="26" fillId="2" borderId="79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84" xfId="0" applyFont="1" applyFill="1" applyBorder="1" applyAlignment="1">
      <alignment horizontal="center" vertical="center" shrinkToFit="1"/>
    </xf>
    <xf numFmtId="0" fontId="26" fillId="2" borderId="85" xfId="0" applyFont="1" applyFill="1" applyBorder="1" applyAlignment="1">
      <alignment horizontal="center" vertical="center" shrinkToFit="1"/>
    </xf>
    <xf numFmtId="0" fontId="26" fillId="2" borderId="86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41" fontId="26" fillId="2" borderId="1" xfId="1" applyFont="1" applyFill="1" applyBorder="1" applyAlignment="1">
      <alignment horizontal="center" vertical="center"/>
    </xf>
    <xf numFmtId="41" fontId="26" fillId="2" borderId="1" xfId="1" applyFont="1" applyFill="1" applyBorder="1" applyAlignment="1">
      <alignment horizontal="left" vertical="center"/>
    </xf>
    <xf numFmtId="0" fontId="26" fillId="2" borderId="36" xfId="0" applyFont="1" applyFill="1" applyBorder="1" applyAlignment="1">
      <alignment horizontal="center" vertical="center" shrinkToFit="1"/>
    </xf>
    <xf numFmtId="0" fontId="26" fillId="2" borderId="72" xfId="0" applyFont="1" applyFill="1" applyBorder="1" applyAlignment="1">
      <alignment horizontal="center" vertical="center" shrinkToFit="1"/>
    </xf>
    <xf numFmtId="0" fontId="26" fillId="2" borderId="19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41" fontId="26" fillId="2" borderId="2" xfId="1" applyFont="1" applyFill="1" applyBorder="1" applyAlignment="1">
      <alignment horizontal="center" vertical="center"/>
    </xf>
    <xf numFmtId="41" fontId="26" fillId="2" borderId="3" xfId="1" applyFont="1" applyFill="1" applyBorder="1" applyAlignment="1">
      <alignment horizontal="center" vertical="center"/>
    </xf>
    <xf numFmtId="0" fontId="26" fillId="2" borderId="133" xfId="0" applyFont="1" applyFill="1" applyBorder="1" applyAlignment="1">
      <alignment horizontal="left" vertical="center" wrapText="1"/>
    </xf>
    <xf numFmtId="0" fontId="26" fillId="2" borderId="134" xfId="0" applyFont="1" applyFill="1" applyBorder="1" applyAlignment="1">
      <alignment horizontal="left" vertical="center" wrapText="1"/>
    </xf>
    <xf numFmtId="0" fontId="26" fillId="2" borderId="135" xfId="0" applyFont="1" applyFill="1" applyBorder="1" applyAlignment="1">
      <alignment horizontal="left" vertical="center" wrapText="1"/>
    </xf>
    <xf numFmtId="0" fontId="26" fillId="2" borderId="114" xfId="0" applyFont="1" applyFill="1" applyBorder="1" applyAlignment="1">
      <alignment horizontal="left" vertical="center" wrapText="1"/>
    </xf>
    <xf numFmtId="176" fontId="26" fillId="2" borderId="136" xfId="0" applyNumberFormat="1" applyFont="1" applyFill="1" applyBorder="1" applyAlignment="1">
      <alignment horizontal="right" vertical="center" wrapText="1"/>
    </xf>
    <xf numFmtId="176" fontId="26" fillId="2" borderId="67" xfId="0" applyNumberFormat="1" applyFont="1" applyFill="1" applyBorder="1" applyAlignment="1">
      <alignment horizontal="right" vertical="center" wrapText="1"/>
    </xf>
  </cellXfs>
  <cellStyles count="25">
    <cellStyle name="Comma [0]_MATERAL2" xfId="17"/>
    <cellStyle name="Comma_MATERAL2" xfId="18"/>
    <cellStyle name="Currency [0]_MATERAL2" xfId="19"/>
    <cellStyle name="Currency_MATERAL2" xfId="20"/>
    <cellStyle name="Normal_Certs Q2" xfId="21"/>
    <cellStyle name="백분율 2" xfId="5"/>
    <cellStyle name="쉼표 [0]" xfId="1" builtinId="6"/>
    <cellStyle name="쉼표 [0] 2" xfId="4"/>
    <cellStyle name="쉼표 [0] 2 2" xfId="6"/>
    <cellStyle name="쉼표 [0] 2 3" xfId="7"/>
    <cellStyle name="쉼표 [0] 2 4" xfId="14"/>
    <cellStyle name="쉼표 [0] 3" xfId="8"/>
    <cellStyle name="쉼표 [0] 4" xfId="16"/>
    <cellStyle name="쉼표 [0] 4 2" xfId="22"/>
    <cellStyle name="표준" xfId="0" builtinId="0"/>
    <cellStyle name="표준 2" xfId="2"/>
    <cellStyle name="표준 2 2" xfId="3"/>
    <cellStyle name="표준 2 3" xfId="23"/>
    <cellStyle name="표준 3" xfId="9"/>
    <cellStyle name="표준 3 2" xfId="24"/>
    <cellStyle name="표준 4" xfId="10"/>
    <cellStyle name="표준 5" xfId="11"/>
    <cellStyle name="표준 6" xfId="12"/>
    <cellStyle name="표준 7" xfId="13"/>
    <cellStyle name="표준 8" xfId="1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="85" zoomScaleNormal="100" zoomScaleSheetLayoutView="85" workbookViewId="0">
      <selection activeCell="E65" sqref="E65"/>
    </sheetView>
  </sheetViews>
  <sheetFormatPr defaultRowHeight="13.5"/>
  <cols>
    <col min="1" max="1" width="4.44140625" style="21" bestFit="1" customWidth="1"/>
    <col min="2" max="2" width="7.88671875" style="21" customWidth="1"/>
    <col min="3" max="3" width="10.44140625" style="21" customWidth="1"/>
    <col min="4" max="4" width="15.6640625" style="21" customWidth="1"/>
    <col min="5" max="5" width="13.44140625" style="21" customWidth="1"/>
    <col min="6" max="6" width="12.6640625" style="21" customWidth="1"/>
    <col min="7" max="7" width="12.21875" style="21" customWidth="1"/>
    <col min="8" max="8" width="9.88671875" style="21" customWidth="1"/>
    <col min="9" max="9" width="13.109375" style="21" customWidth="1"/>
    <col min="10" max="10" width="13" style="21" customWidth="1"/>
    <col min="11" max="11" width="12" style="21" customWidth="1"/>
    <col min="12" max="12" width="13.5546875" style="21" customWidth="1"/>
    <col min="13" max="13" width="12.33203125" style="21" customWidth="1"/>
    <col min="14" max="14" width="12.77734375" style="21" customWidth="1"/>
    <col min="15" max="264" width="8.88671875" style="21"/>
    <col min="265" max="265" width="13.44140625" style="21" customWidth="1"/>
    <col min="266" max="268" width="8.88671875" style="21"/>
    <col min="269" max="269" width="13.44140625" style="21" customWidth="1"/>
    <col min="270" max="520" width="8.88671875" style="21"/>
    <col min="521" max="521" width="13.44140625" style="21" customWidth="1"/>
    <col min="522" max="524" width="8.88671875" style="21"/>
    <col min="525" max="525" width="13.44140625" style="21" customWidth="1"/>
    <col min="526" max="776" width="8.88671875" style="21"/>
    <col min="777" max="777" width="13.44140625" style="21" customWidth="1"/>
    <col min="778" max="780" width="8.88671875" style="21"/>
    <col min="781" max="781" width="13.44140625" style="21" customWidth="1"/>
    <col min="782" max="1032" width="8.88671875" style="21"/>
    <col min="1033" max="1033" width="13.44140625" style="21" customWidth="1"/>
    <col min="1034" max="1036" width="8.88671875" style="21"/>
    <col min="1037" max="1037" width="13.44140625" style="21" customWidth="1"/>
    <col min="1038" max="1288" width="8.88671875" style="21"/>
    <col min="1289" max="1289" width="13.44140625" style="21" customWidth="1"/>
    <col min="1290" max="1292" width="8.88671875" style="21"/>
    <col min="1293" max="1293" width="13.44140625" style="21" customWidth="1"/>
    <col min="1294" max="1544" width="8.88671875" style="21"/>
    <col min="1545" max="1545" width="13.44140625" style="21" customWidth="1"/>
    <col min="1546" max="1548" width="8.88671875" style="21"/>
    <col min="1549" max="1549" width="13.44140625" style="21" customWidth="1"/>
    <col min="1550" max="1800" width="8.88671875" style="21"/>
    <col min="1801" max="1801" width="13.44140625" style="21" customWidth="1"/>
    <col min="1802" max="1804" width="8.88671875" style="21"/>
    <col min="1805" max="1805" width="13.44140625" style="21" customWidth="1"/>
    <col min="1806" max="2056" width="8.88671875" style="21"/>
    <col min="2057" max="2057" width="13.44140625" style="21" customWidth="1"/>
    <col min="2058" max="2060" width="8.88671875" style="21"/>
    <col min="2061" max="2061" width="13.44140625" style="21" customWidth="1"/>
    <col min="2062" max="2312" width="8.88671875" style="21"/>
    <col min="2313" max="2313" width="13.44140625" style="21" customWidth="1"/>
    <col min="2314" max="2316" width="8.88671875" style="21"/>
    <col min="2317" max="2317" width="13.44140625" style="21" customWidth="1"/>
    <col min="2318" max="2568" width="8.88671875" style="21"/>
    <col min="2569" max="2569" width="13.44140625" style="21" customWidth="1"/>
    <col min="2570" max="2572" width="8.88671875" style="21"/>
    <col min="2573" max="2573" width="13.44140625" style="21" customWidth="1"/>
    <col min="2574" max="2824" width="8.88671875" style="21"/>
    <col min="2825" max="2825" width="13.44140625" style="21" customWidth="1"/>
    <col min="2826" max="2828" width="8.88671875" style="21"/>
    <col min="2829" max="2829" width="13.44140625" style="21" customWidth="1"/>
    <col min="2830" max="3080" width="8.88671875" style="21"/>
    <col min="3081" max="3081" width="13.44140625" style="21" customWidth="1"/>
    <col min="3082" max="3084" width="8.88671875" style="21"/>
    <col min="3085" max="3085" width="13.44140625" style="21" customWidth="1"/>
    <col min="3086" max="3336" width="8.88671875" style="21"/>
    <col min="3337" max="3337" width="13.44140625" style="21" customWidth="1"/>
    <col min="3338" max="3340" width="8.88671875" style="21"/>
    <col min="3341" max="3341" width="13.44140625" style="21" customWidth="1"/>
    <col min="3342" max="3592" width="8.88671875" style="21"/>
    <col min="3593" max="3593" width="13.44140625" style="21" customWidth="1"/>
    <col min="3594" max="3596" width="8.88671875" style="21"/>
    <col min="3597" max="3597" width="13.44140625" style="21" customWidth="1"/>
    <col min="3598" max="3848" width="8.88671875" style="21"/>
    <col min="3849" max="3849" width="13.44140625" style="21" customWidth="1"/>
    <col min="3850" max="3852" width="8.88671875" style="21"/>
    <col min="3853" max="3853" width="13.44140625" style="21" customWidth="1"/>
    <col min="3854" max="4104" width="8.88671875" style="21"/>
    <col min="4105" max="4105" width="13.44140625" style="21" customWidth="1"/>
    <col min="4106" max="4108" width="8.88671875" style="21"/>
    <col min="4109" max="4109" width="13.44140625" style="21" customWidth="1"/>
    <col min="4110" max="4360" width="8.88671875" style="21"/>
    <col min="4361" max="4361" width="13.44140625" style="21" customWidth="1"/>
    <col min="4362" max="4364" width="8.88671875" style="21"/>
    <col min="4365" max="4365" width="13.44140625" style="21" customWidth="1"/>
    <col min="4366" max="4616" width="8.88671875" style="21"/>
    <col min="4617" max="4617" width="13.44140625" style="21" customWidth="1"/>
    <col min="4618" max="4620" width="8.88671875" style="21"/>
    <col min="4621" max="4621" width="13.44140625" style="21" customWidth="1"/>
    <col min="4622" max="4872" width="8.88671875" style="21"/>
    <col min="4873" max="4873" width="13.44140625" style="21" customWidth="1"/>
    <col min="4874" max="4876" width="8.88671875" style="21"/>
    <col min="4877" max="4877" width="13.44140625" style="21" customWidth="1"/>
    <col min="4878" max="5128" width="8.88671875" style="21"/>
    <col min="5129" max="5129" width="13.44140625" style="21" customWidth="1"/>
    <col min="5130" max="5132" width="8.88671875" style="21"/>
    <col min="5133" max="5133" width="13.44140625" style="21" customWidth="1"/>
    <col min="5134" max="5384" width="8.88671875" style="21"/>
    <col min="5385" max="5385" width="13.44140625" style="21" customWidth="1"/>
    <col min="5386" max="5388" width="8.88671875" style="21"/>
    <col min="5389" max="5389" width="13.44140625" style="21" customWidth="1"/>
    <col min="5390" max="5640" width="8.88671875" style="21"/>
    <col min="5641" max="5641" width="13.44140625" style="21" customWidth="1"/>
    <col min="5642" max="5644" width="8.88671875" style="21"/>
    <col min="5645" max="5645" width="13.44140625" style="21" customWidth="1"/>
    <col min="5646" max="5896" width="8.88671875" style="21"/>
    <col min="5897" max="5897" width="13.44140625" style="21" customWidth="1"/>
    <col min="5898" max="5900" width="8.88671875" style="21"/>
    <col min="5901" max="5901" width="13.44140625" style="21" customWidth="1"/>
    <col min="5902" max="6152" width="8.88671875" style="21"/>
    <col min="6153" max="6153" width="13.44140625" style="21" customWidth="1"/>
    <col min="6154" max="6156" width="8.88671875" style="21"/>
    <col min="6157" max="6157" width="13.44140625" style="21" customWidth="1"/>
    <col min="6158" max="6408" width="8.88671875" style="21"/>
    <col min="6409" max="6409" width="13.44140625" style="21" customWidth="1"/>
    <col min="6410" max="6412" width="8.88671875" style="21"/>
    <col min="6413" max="6413" width="13.44140625" style="21" customWidth="1"/>
    <col min="6414" max="6664" width="8.88671875" style="21"/>
    <col min="6665" max="6665" width="13.44140625" style="21" customWidth="1"/>
    <col min="6666" max="6668" width="8.88671875" style="21"/>
    <col min="6669" max="6669" width="13.44140625" style="21" customWidth="1"/>
    <col min="6670" max="6920" width="8.88671875" style="21"/>
    <col min="6921" max="6921" width="13.44140625" style="21" customWidth="1"/>
    <col min="6922" max="6924" width="8.88671875" style="21"/>
    <col min="6925" max="6925" width="13.44140625" style="21" customWidth="1"/>
    <col min="6926" max="7176" width="8.88671875" style="21"/>
    <col min="7177" max="7177" width="13.44140625" style="21" customWidth="1"/>
    <col min="7178" max="7180" width="8.88671875" style="21"/>
    <col min="7181" max="7181" width="13.44140625" style="21" customWidth="1"/>
    <col min="7182" max="7432" width="8.88671875" style="21"/>
    <col min="7433" max="7433" width="13.44140625" style="21" customWidth="1"/>
    <col min="7434" max="7436" width="8.88671875" style="21"/>
    <col min="7437" max="7437" width="13.44140625" style="21" customWidth="1"/>
    <col min="7438" max="7688" width="8.88671875" style="21"/>
    <col min="7689" max="7689" width="13.44140625" style="21" customWidth="1"/>
    <col min="7690" max="7692" width="8.88671875" style="21"/>
    <col min="7693" max="7693" width="13.44140625" style="21" customWidth="1"/>
    <col min="7694" max="7944" width="8.88671875" style="21"/>
    <col min="7945" max="7945" width="13.44140625" style="21" customWidth="1"/>
    <col min="7946" max="7948" width="8.88671875" style="21"/>
    <col min="7949" max="7949" width="13.44140625" style="21" customWidth="1"/>
    <col min="7950" max="8200" width="8.88671875" style="21"/>
    <col min="8201" max="8201" width="13.44140625" style="21" customWidth="1"/>
    <col min="8202" max="8204" width="8.88671875" style="21"/>
    <col min="8205" max="8205" width="13.44140625" style="21" customWidth="1"/>
    <col min="8206" max="8456" width="8.88671875" style="21"/>
    <col min="8457" max="8457" width="13.44140625" style="21" customWidth="1"/>
    <col min="8458" max="8460" width="8.88671875" style="21"/>
    <col min="8461" max="8461" width="13.44140625" style="21" customWidth="1"/>
    <col min="8462" max="8712" width="8.88671875" style="21"/>
    <col min="8713" max="8713" width="13.44140625" style="21" customWidth="1"/>
    <col min="8714" max="8716" width="8.88671875" style="21"/>
    <col min="8717" max="8717" width="13.44140625" style="21" customWidth="1"/>
    <col min="8718" max="8968" width="8.88671875" style="21"/>
    <col min="8969" max="8969" width="13.44140625" style="21" customWidth="1"/>
    <col min="8970" max="8972" width="8.88671875" style="21"/>
    <col min="8973" max="8973" width="13.44140625" style="21" customWidth="1"/>
    <col min="8974" max="9224" width="8.88671875" style="21"/>
    <col min="9225" max="9225" width="13.44140625" style="21" customWidth="1"/>
    <col min="9226" max="9228" width="8.88671875" style="21"/>
    <col min="9229" max="9229" width="13.44140625" style="21" customWidth="1"/>
    <col min="9230" max="9480" width="8.88671875" style="21"/>
    <col min="9481" max="9481" width="13.44140625" style="21" customWidth="1"/>
    <col min="9482" max="9484" width="8.88671875" style="21"/>
    <col min="9485" max="9485" width="13.44140625" style="21" customWidth="1"/>
    <col min="9486" max="9736" width="8.88671875" style="21"/>
    <col min="9737" max="9737" width="13.44140625" style="21" customWidth="1"/>
    <col min="9738" max="9740" width="8.88671875" style="21"/>
    <col min="9741" max="9741" width="13.44140625" style="21" customWidth="1"/>
    <col min="9742" max="9992" width="8.88671875" style="21"/>
    <col min="9993" max="9993" width="13.44140625" style="21" customWidth="1"/>
    <col min="9994" max="9996" width="8.88671875" style="21"/>
    <col min="9997" max="9997" width="13.44140625" style="21" customWidth="1"/>
    <col min="9998" max="10248" width="8.88671875" style="21"/>
    <col min="10249" max="10249" width="13.44140625" style="21" customWidth="1"/>
    <col min="10250" max="10252" width="8.88671875" style="21"/>
    <col min="10253" max="10253" width="13.44140625" style="21" customWidth="1"/>
    <col min="10254" max="10504" width="8.88671875" style="21"/>
    <col min="10505" max="10505" width="13.44140625" style="21" customWidth="1"/>
    <col min="10506" max="10508" width="8.88671875" style="21"/>
    <col min="10509" max="10509" width="13.44140625" style="21" customWidth="1"/>
    <col min="10510" max="10760" width="8.88671875" style="21"/>
    <col min="10761" max="10761" width="13.44140625" style="21" customWidth="1"/>
    <col min="10762" max="10764" width="8.88671875" style="21"/>
    <col min="10765" max="10765" width="13.44140625" style="21" customWidth="1"/>
    <col min="10766" max="11016" width="8.88671875" style="21"/>
    <col min="11017" max="11017" width="13.44140625" style="21" customWidth="1"/>
    <col min="11018" max="11020" width="8.88671875" style="21"/>
    <col min="11021" max="11021" width="13.44140625" style="21" customWidth="1"/>
    <col min="11022" max="11272" width="8.88671875" style="21"/>
    <col min="11273" max="11273" width="13.44140625" style="21" customWidth="1"/>
    <col min="11274" max="11276" width="8.88671875" style="21"/>
    <col min="11277" max="11277" width="13.44140625" style="21" customWidth="1"/>
    <col min="11278" max="11528" width="8.88671875" style="21"/>
    <col min="11529" max="11529" width="13.44140625" style="21" customWidth="1"/>
    <col min="11530" max="11532" width="8.88671875" style="21"/>
    <col min="11533" max="11533" width="13.44140625" style="21" customWidth="1"/>
    <col min="11534" max="11784" width="8.88671875" style="21"/>
    <col min="11785" max="11785" width="13.44140625" style="21" customWidth="1"/>
    <col min="11786" max="11788" width="8.88671875" style="21"/>
    <col min="11789" max="11789" width="13.44140625" style="21" customWidth="1"/>
    <col min="11790" max="12040" width="8.88671875" style="21"/>
    <col min="12041" max="12041" width="13.44140625" style="21" customWidth="1"/>
    <col min="12042" max="12044" width="8.88671875" style="21"/>
    <col min="12045" max="12045" width="13.44140625" style="21" customWidth="1"/>
    <col min="12046" max="12296" width="8.88671875" style="21"/>
    <col min="12297" max="12297" width="13.44140625" style="21" customWidth="1"/>
    <col min="12298" max="12300" width="8.88671875" style="21"/>
    <col min="12301" max="12301" width="13.44140625" style="21" customWidth="1"/>
    <col min="12302" max="12552" width="8.88671875" style="21"/>
    <col min="12553" max="12553" width="13.44140625" style="21" customWidth="1"/>
    <col min="12554" max="12556" width="8.88671875" style="21"/>
    <col min="12557" max="12557" width="13.44140625" style="21" customWidth="1"/>
    <col min="12558" max="12808" width="8.88671875" style="21"/>
    <col min="12809" max="12809" width="13.44140625" style="21" customWidth="1"/>
    <col min="12810" max="12812" width="8.88671875" style="21"/>
    <col min="12813" max="12813" width="13.44140625" style="21" customWidth="1"/>
    <col min="12814" max="13064" width="8.88671875" style="21"/>
    <col min="13065" max="13065" width="13.44140625" style="21" customWidth="1"/>
    <col min="13066" max="13068" width="8.88671875" style="21"/>
    <col min="13069" max="13069" width="13.44140625" style="21" customWidth="1"/>
    <col min="13070" max="13320" width="8.88671875" style="21"/>
    <col min="13321" max="13321" width="13.44140625" style="21" customWidth="1"/>
    <col min="13322" max="13324" width="8.88671875" style="21"/>
    <col min="13325" max="13325" width="13.44140625" style="21" customWidth="1"/>
    <col min="13326" max="13576" width="8.88671875" style="21"/>
    <col min="13577" max="13577" width="13.44140625" style="21" customWidth="1"/>
    <col min="13578" max="13580" width="8.88671875" style="21"/>
    <col min="13581" max="13581" width="13.44140625" style="21" customWidth="1"/>
    <col min="13582" max="13832" width="8.88671875" style="21"/>
    <col min="13833" max="13833" width="13.44140625" style="21" customWidth="1"/>
    <col min="13834" max="13836" width="8.88671875" style="21"/>
    <col min="13837" max="13837" width="13.44140625" style="21" customWidth="1"/>
    <col min="13838" max="14088" width="8.88671875" style="21"/>
    <col min="14089" max="14089" width="13.44140625" style="21" customWidth="1"/>
    <col min="14090" max="14092" width="8.88671875" style="21"/>
    <col min="14093" max="14093" width="13.44140625" style="21" customWidth="1"/>
    <col min="14094" max="14344" width="8.88671875" style="21"/>
    <col min="14345" max="14345" width="13.44140625" style="21" customWidth="1"/>
    <col min="14346" max="14348" width="8.88671875" style="21"/>
    <col min="14349" max="14349" width="13.44140625" style="21" customWidth="1"/>
    <col min="14350" max="14600" width="8.88671875" style="21"/>
    <col min="14601" max="14601" width="13.44140625" style="21" customWidth="1"/>
    <col min="14602" max="14604" width="8.88671875" style="21"/>
    <col min="14605" max="14605" width="13.44140625" style="21" customWidth="1"/>
    <col min="14606" max="14856" width="8.88671875" style="21"/>
    <col min="14857" max="14857" width="13.44140625" style="21" customWidth="1"/>
    <col min="14858" max="14860" width="8.88671875" style="21"/>
    <col min="14861" max="14861" width="13.44140625" style="21" customWidth="1"/>
    <col min="14862" max="15112" width="8.88671875" style="21"/>
    <col min="15113" max="15113" width="13.44140625" style="21" customWidth="1"/>
    <col min="15114" max="15116" width="8.88671875" style="21"/>
    <col min="15117" max="15117" width="13.44140625" style="21" customWidth="1"/>
    <col min="15118" max="15368" width="8.88671875" style="21"/>
    <col min="15369" max="15369" width="13.44140625" style="21" customWidth="1"/>
    <col min="15370" max="15372" width="8.88671875" style="21"/>
    <col min="15373" max="15373" width="13.44140625" style="21" customWidth="1"/>
    <col min="15374" max="15624" width="8.88671875" style="21"/>
    <col min="15625" max="15625" width="13.44140625" style="21" customWidth="1"/>
    <col min="15626" max="15628" width="8.88671875" style="21"/>
    <col min="15629" max="15629" width="13.44140625" style="21" customWidth="1"/>
    <col min="15630" max="15880" width="8.88671875" style="21"/>
    <col min="15881" max="15881" width="13.44140625" style="21" customWidth="1"/>
    <col min="15882" max="15884" width="8.88671875" style="21"/>
    <col min="15885" max="15885" width="13.44140625" style="21" customWidth="1"/>
    <col min="15886" max="16136" width="8.88671875" style="21"/>
    <col min="16137" max="16137" width="13.44140625" style="21" customWidth="1"/>
    <col min="16138" max="16140" width="8.88671875" style="21"/>
    <col min="16141" max="16141" width="13.44140625" style="21" customWidth="1"/>
    <col min="16142" max="16384" width="8.88671875" style="21"/>
  </cols>
  <sheetData>
    <row r="1" spans="1:9">
      <c r="A1" s="330" t="s">
        <v>125</v>
      </c>
      <c r="B1" s="330"/>
      <c r="C1" s="331"/>
      <c r="D1" s="331"/>
      <c r="E1" s="41"/>
      <c r="F1" s="41"/>
      <c r="G1" s="41"/>
      <c r="H1" s="41"/>
      <c r="I1" s="41"/>
    </row>
    <row r="2" spans="1:9" ht="21">
      <c r="A2" s="332" t="s">
        <v>259</v>
      </c>
      <c r="B2" s="332"/>
      <c r="C2" s="332"/>
      <c r="D2" s="332"/>
      <c r="E2" s="332"/>
      <c r="F2" s="332"/>
      <c r="G2" s="332"/>
      <c r="H2" s="332"/>
      <c r="I2" s="332"/>
    </row>
    <row r="3" spans="1:9" ht="24">
      <c r="A3" s="333" t="s">
        <v>260</v>
      </c>
      <c r="B3" s="333"/>
      <c r="C3" s="333"/>
      <c r="D3" s="333"/>
      <c r="E3" s="333"/>
      <c r="F3" s="333"/>
      <c r="G3" s="333"/>
      <c r="H3" s="333"/>
      <c r="I3" s="333"/>
    </row>
    <row r="4" spans="1:9" ht="16.5">
      <c r="A4" s="366" t="s">
        <v>126</v>
      </c>
      <c r="B4" s="366"/>
      <c r="C4" s="366"/>
      <c r="D4" s="366"/>
      <c r="E4" s="366"/>
      <c r="F4" s="366"/>
      <c r="G4" s="366"/>
      <c r="H4" s="366"/>
      <c r="I4" s="366"/>
    </row>
    <row r="5" spans="1:9" ht="15" thickBot="1">
      <c r="A5" s="367" t="s">
        <v>127</v>
      </c>
      <c r="B5" s="368"/>
      <c r="C5" s="368"/>
      <c r="D5" s="368"/>
      <c r="E5" s="368"/>
      <c r="F5" s="368"/>
      <c r="G5" s="368"/>
      <c r="H5" s="368"/>
      <c r="I5" s="368"/>
    </row>
    <row r="6" spans="1:9">
      <c r="A6" s="369" t="s">
        <v>0</v>
      </c>
      <c r="B6" s="372" t="s">
        <v>1</v>
      </c>
      <c r="C6" s="373"/>
      <c r="D6" s="373"/>
      <c r="E6" s="374"/>
      <c r="F6" s="375" t="s">
        <v>2</v>
      </c>
      <c r="G6" s="373"/>
      <c r="H6" s="373"/>
      <c r="I6" s="376"/>
    </row>
    <row r="7" spans="1:9">
      <c r="A7" s="370"/>
      <c r="B7" s="377" t="s">
        <v>3</v>
      </c>
      <c r="C7" s="378"/>
      <c r="D7" s="379"/>
      <c r="E7" s="380" t="s">
        <v>118</v>
      </c>
      <c r="F7" s="382" t="s">
        <v>3</v>
      </c>
      <c r="G7" s="378"/>
      <c r="H7" s="379"/>
      <c r="I7" s="383" t="s">
        <v>119</v>
      </c>
    </row>
    <row r="8" spans="1:9" ht="14.25" thickBot="1">
      <c r="A8" s="371"/>
      <c r="B8" s="42" t="s">
        <v>4</v>
      </c>
      <c r="C8" s="43" t="s">
        <v>5</v>
      </c>
      <c r="D8" s="43" t="s">
        <v>6</v>
      </c>
      <c r="E8" s="381"/>
      <c r="F8" s="44" t="s">
        <v>4</v>
      </c>
      <c r="G8" s="43" t="s">
        <v>5</v>
      </c>
      <c r="H8" s="43" t="s">
        <v>6</v>
      </c>
      <c r="I8" s="384"/>
    </row>
    <row r="9" spans="1:9">
      <c r="A9" s="350" t="s">
        <v>128</v>
      </c>
      <c r="B9" s="352" t="s">
        <v>7</v>
      </c>
      <c r="C9" s="356" t="s">
        <v>8</v>
      </c>
      <c r="D9" s="358" t="s">
        <v>413</v>
      </c>
      <c r="E9" s="359">
        <v>45640000</v>
      </c>
      <c r="F9" s="352" t="s">
        <v>129</v>
      </c>
      <c r="G9" s="338" t="s">
        <v>9</v>
      </c>
      <c r="H9" s="338" t="s">
        <v>10</v>
      </c>
      <c r="I9" s="345">
        <v>18000000</v>
      </c>
    </row>
    <row r="10" spans="1:9">
      <c r="A10" s="351"/>
      <c r="B10" s="353"/>
      <c r="C10" s="357"/>
      <c r="D10" s="358"/>
      <c r="E10" s="360"/>
      <c r="F10" s="353"/>
      <c r="G10" s="339"/>
      <c r="H10" s="339"/>
      <c r="I10" s="337"/>
    </row>
    <row r="11" spans="1:9">
      <c r="A11" s="351"/>
      <c r="B11" s="353"/>
      <c r="C11" s="357"/>
      <c r="D11" s="358"/>
      <c r="E11" s="361"/>
      <c r="F11" s="348"/>
      <c r="G11" s="340"/>
      <c r="H11" s="340"/>
      <c r="I11" s="337"/>
    </row>
    <row r="12" spans="1:9">
      <c r="A12" s="351"/>
      <c r="B12" s="354"/>
      <c r="C12" s="346" t="s">
        <v>11</v>
      </c>
      <c r="D12" s="133" t="s">
        <v>414</v>
      </c>
      <c r="E12" s="287">
        <v>2000000</v>
      </c>
      <c r="F12" s="285" t="s">
        <v>130</v>
      </c>
      <c r="G12" s="47" t="s">
        <v>122</v>
      </c>
      <c r="H12" s="48" t="s">
        <v>131</v>
      </c>
      <c r="I12" s="49">
        <v>113050000</v>
      </c>
    </row>
    <row r="13" spans="1:9">
      <c r="A13" s="351"/>
      <c r="B13" s="354"/>
      <c r="C13" s="346"/>
      <c r="D13" s="133" t="s">
        <v>132</v>
      </c>
      <c r="E13" s="287">
        <v>2320000</v>
      </c>
      <c r="F13" s="365" t="s">
        <v>123</v>
      </c>
      <c r="G13" s="389" t="s">
        <v>133</v>
      </c>
      <c r="H13" s="50" t="s">
        <v>134</v>
      </c>
      <c r="I13" s="51"/>
    </row>
    <row r="14" spans="1:9" ht="24">
      <c r="A14" s="351"/>
      <c r="B14" s="355"/>
      <c r="C14" s="45" t="s">
        <v>12</v>
      </c>
      <c r="D14" s="45" t="s">
        <v>416</v>
      </c>
      <c r="E14" s="216">
        <v>10500000</v>
      </c>
      <c r="F14" s="353"/>
      <c r="G14" s="339"/>
      <c r="H14" s="50" t="s">
        <v>136</v>
      </c>
      <c r="I14" s="52"/>
    </row>
    <row r="15" spans="1:9">
      <c r="A15" s="351"/>
      <c r="B15" s="347" t="s">
        <v>137</v>
      </c>
      <c r="C15" s="349" t="s">
        <v>13</v>
      </c>
      <c r="D15" s="362" t="s">
        <v>14</v>
      </c>
      <c r="E15" s="364">
        <v>3000000</v>
      </c>
      <c r="F15" s="348"/>
      <c r="G15" s="340"/>
      <c r="H15" s="50" t="s">
        <v>138</v>
      </c>
      <c r="I15" s="52"/>
    </row>
    <row r="16" spans="1:9">
      <c r="A16" s="351"/>
      <c r="B16" s="348"/>
      <c r="C16" s="340"/>
      <c r="D16" s="363"/>
      <c r="E16" s="361"/>
      <c r="F16" s="53" t="s">
        <v>139</v>
      </c>
      <c r="G16" s="54" t="s">
        <v>140</v>
      </c>
      <c r="H16" s="50" t="s">
        <v>378</v>
      </c>
      <c r="I16" s="52"/>
    </row>
    <row r="17" spans="1:9">
      <c r="A17" s="351"/>
      <c r="B17" s="55" t="s">
        <v>15</v>
      </c>
      <c r="C17" s="56" t="s">
        <v>417</v>
      </c>
      <c r="D17" s="57" t="s">
        <v>142</v>
      </c>
      <c r="E17" s="217">
        <v>86870000</v>
      </c>
      <c r="F17" s="341" t="s">
        <v>143</v>
      </c>
      <c r="G17" s="334" t="s">
        <v>144</v>
      </c>
      <c r="H17" s="56" t="s">
        <v>145</v>
      </c>
      <c r="I17" s="52"/>
    </row>
    <row r="18" spans="1:9">
      <c r="A18" s="351"/>
      <c r="B18" s="55" t="s">
        <v>17</v>
      </c>
      <c r="C18" s="56" t="s">
        <v>18</v>
      </c>
      <c r="D18" s="58" t="s">
        <v>19</v>
      </c>
      <c r="E18" s="217">
        <v>10000000</v>
      </c>
      <c r="F18" s="342"/>
      <c r="G18" s="343"/>
      <c r="H18" s="56" t="s">
        <v>146</v>
      </c>
      <c r="I18" s="52">
        <v>3000000</v>
      </c>
    </row>
    <row r="19" spans="1:9" ht="24">
      <c r="A19" s="351"/>
      <c r="B19" s="55" t="s">
        <v>147</v>
      </c>
      <c r="C19" s="56" t="s">
        <v>148</v>
      </c>
      <c r="D19" s="56" t="s">
        <v>148</v>
      </c>
      <c r="E19" s="72">
        <v>3560000</v>
      </c>
      <c r="F19" s="55" t="s">
        <v>149</v>
      </c>
      <c r="G19" s="56" t="s">
        <v>150</v>
      </c>
      <c r="H19" s="56" t="s">
        <v>415</v>
      </c>
      <c r="I19" s="52">
        <v>22500000</v>
      </c>
    </row>
    <row r="20" spans="1:9">
      <c r="A20" s="351"/>
      <c r="B20" s="59" t="s">
        <v>151</v>
      </c>
      <c r="C20" s="60" t="s">
        <v>152</v>
      </c>
      <c r="D20" s="60" t="s">
        <v>153</v>
      </c>
      <c r="E20" s="218">
        <v>160000</v>
      </c>
      <c r="F20" s="341" t="s">
        <v>154</v>
      </c>
      <c r="G20" s="334" t="s">
        <v>155</v>
      </c>
      <c r="H20" s="334" t="s">
        <v>156</v>
      </c>
      <c r="I20" s="336">
        <v>7500000</v>
      </c>
    </row>
    <row r="21" spans="1:9" ht="14.25" thickBot="1">
      <c r="A21" s="351"/>
      <c r="B21" s="59" t="s">
        <v>157</v>
      </c>
      <c r="C21" s="60" t="s">
        <v>158</v>
      </c>
      <c r="D21" s="60" t="s">
        <v>159</v>
      </c>
      <c r="E21" s="61"/>
      <c r="F21" s="344"/>
      <c r="G21" s="335"/>
      <c r="H21" s="335"/>
      <c r="I21" s="337"/>
    </row>
    <row r="22" spans="1:9" ht="15" thickTop="1" thickBot="1">
      <c r="A22" s="62"/>
      <c r="B22" s="63" t="s">
        <v>20</v>
      </c>
      <c r="C22" s="64"/>
      <c r="D22" s="64"/>
      <c r="E22" s="65">
        <f>SUM(E9:E21)</f>
        <v>164050000</v>
      </c>
      <c r="F22" s="63" t="s">
        <v>20</v>
      </c>
      <c r="G22" s="64"/>
      <c r="H22" s="64"/>
      <c r="I22" s="66">
        <f>SUM(I9:I21)</f>
        <v>164050000</v>
      </c>
    </row>
    <row r="23" spans="1:9">
      <c r="A23" s="351" t="s">
        <v>160</v>
      </c>
      <c r="B23" s="353" t="s">
        <v>7</v>
      </c>
      <c r="C23" s="68" t="s">
        <v>8</v>
      </c>
      <c r="D23" s="71" t="s">
        <v>161</v>
      </c>
      <c r="E23" s="72"/>
      <c r="F23" s="353" t="s">
        <v>162</v>
      </c>
      <c r="G23" s="339" t="s">
        <v>163</v>
      </c>
      <c r="H23" s="357" t="s">
        <v>164</v>
      </c>
      <c r="I23" s="397"/>
    </row>
    <row r="24" spans="1:9">
      <c r="A24" s="351"/>
      <c r="B24" s="353"/>
      <c r="C24" s="73" t="s">
        <v>11</v>
      </c>
      <c r="D24" s="73" t="s">
        <v>165</v>
      </c>
      <c r="E24" s="74"/>
      <c r="F24" s="385"/>
      <c r="G24" s="390"/>
      <c r="H24" s="391"/>
      <c r="I24" s="398"/>
    </row>
    <row r="25" spans="1:9">
      <c r="A25" s="351"/>
      <c r="B25" s="348"/>
      <c r="C25" s="50" t="s">
        <v>12</v>
      </c>
      <c r="D25" s="73" t="s">
        <v>166</v>
      </c>
      <c r="E25" s="74"/>
      <c r="F25" s="69" t="s">
        <v>167</v>
      </c>
      <c r="G25" s="70" t="s">
        <v>168</v>
      </c>
      <c r="H25" s="75" t="s">
        <v>169</v>
      </c>
      <c r="I25" s="49"/>
    </row>
    <row r="26" spans="1:9">
      <c r="A26" s="351"/>
      <c r="B26" s="388" t="s">
        <v>170</v>
      </c>
      <c r="C26" s="389" t="s">
        <v>13</v>
      </c>
      <c r="D26" s="389" t="s">
        <v>171</v>
      </c>
      <c r="E26" s="392"/>
      <c r="F26" s="394" t="s">
        <v>172</v>
      </c>
      <c r="G26" s="389" t="s">
        <v>173</v>
      </c>
      <c r="H26" s="76" t="s">
        <v>174</v>
      </c>
      <c r="I26" s="77"/>
    </row>
    <row r="27" spans="1:9">
      <c r="A27" s="351"/>
      <c r="B27" s="348"/>
      <c r="C27" s="340"/>
      <c r="D27" s="340"/>
      <c r="E27" s="393"/>
      <c r="F27" s="395"/>
      <c r="G27" s="339"/>
      <c r="H27" s="78" t="s">
        <v>175</v>
      </c>
      <c r="I27" s="77"/>
    </row>
    <row r="28" spans="1:9">
      <c r="A28" s="351"/>
      <c r="B28" s="46" t="s">
        <v>176</v>
      </c>
      <c r="C28" s="47" t="s">
        <v>177</v>
      </c>
      <c r="D28" s="79" t="s">
        <v>178</v>
      </c>
      <c r="E28" s="74"/>
      <c r="F28" s="395"/>
      <c r="G28" s="339"/>
      <c r="H28" s="80" t="s">
        <v>179</v>
      </c>
      <c r="I28" s="81"/>
    </row>
    <row r="29" spans="1:9" ht="24">
      <c r="A29" s="351"/>
      <c r="B29" s="46" t="s">
        <v>180</v>
      </c>
      <c r="C29" s="47" t="s">
        <v>181</v>
      </c>
      <c r="D29" s="82" t="s">
        <v>182</v>
      </c>
      <c r="E29" s="83"/>
      <c r="F29" s="396"/>
      <c r="G29" s="340"/>
      <c r="H29" s="68" t="s">
        <v>183</v>
      </c>
      <c r="I29" s="84"/>
    </row>
    <row r="30" spans="1:9">
      <c r="A30" s="351"/>
      <c r="B30" s="85"/>
      <c r="C30" s="82"/>
      <c r="D30" s="82"/>
      <c r="E30" s="86"/>
      <c r="F30" s="386" t="s">
        <v>184</v>
      </c>
      <c r="G30" s="389" t="s">
        <v>185</v>
      </c>
      <c r="H30" s="50" t="s">
        <v>186</v>
      </c>
      <c r="I30" s="52"/>
    </row>
    <row r="31" spans="1:9">
      <c r="A31" s="351"/>
      <c r="B31" s="87" t="s">
        <v>187</v>
      </c>
      <c r="C31" s="88" t="s">
        <v>188</v>
      </c>
      <c r="D31" s="88" t="s">
        <v>189</v>
      </c>
      <c r="E31" s="86"/>
      <c r="F31" s="387"/>
      <c r="G31" s="340"/>
      <c r="H31" s="50" t="s">
        <v>190</v>
      </c>
      <c r="I31" s="52"/>
    </row>
    <row r="32" spans="1:9">
      <c r="A32" s="351"/>
      <c r="B32" s="85" t="s">
        <v>191</v>
      </c>
      <c r="C32" s="82" t="s">
        <v>192</v>
      </c>
      <c r="D32" s="82" t="s">
        <v>193</v>
      </c>
      <c r="E32" s="89"/>
      <c r="F32" s="353" t="s">
        <v>194</v>
      </c>
      <c r="G32" s="339" t="s">
        <v>195</v>
      </c>
      <c r="H32" s="389" t="s">
        <v>196</v>
      </c>
      <c r="I32" s="336"/>
    </row>
    <row r="33" spans="1:9">
      <c r="A33" s="351"/>
      <c r="B33" s="69" t="s">
        <v>197</v>
      </c>
      <c r="C33" s="70" t="s">
        <v>198</v>
      </c>
      <c r="D33" s="70" t="s">
        <v>199</v>
      </c>
      <c r="E33" s="83"/>
      <c r="F33" s="348"/>
      <c r="G33" s="340"/>
      <c r="H33" s="340"/>
      <c r="I33" s="337"/>
    </row>
    <row r="34" spans="1:9">
      <c r="A34" s="351"/>
      <c r="B34" s="85"/>
      <c r="C34" s="82"/>
      <c r="D34" s="82"/>
      <c r="E34" s="89"/>
      <c r="F34" s="59" t="s">
        <v>200</v>
      </c>
      <c r="G34" s="60" t="s">
        <v>201</v>
      </c>
      <c r="H34" s="90" t="s">
        <v>202</v>
      </c>
      <c r="I34" s="49"/>
    </row>
    <row r="35" spans="1:9" ht="24">
      <c r="A35" s="351"/>
      <c r="B35" s="388"/>
      <c r="C35" s="389"/>
      <c r="D35" s="88"/>
      <c r="E35" s="83"/>
      <c r="F35" s="59" t="s">
        <v>203</v>
      </c>
      <c r="G35" s="60" t="s">
        <v>204</v>
      </c>
      <c r="H35" s="48" t="s">
        <v>205</v>
      </c>
      <c r="I35" s="49"/>
    </row>
    <row r="36" spans="1:9" ht="14.25" thickBot="1">
      <c r="A36" s="351"/>
      <c r="B36" s="353"/>
      <c r="C36" s="339"/>
      <c r="D36" s="82"/>
      <c r="E36" s="91"/>
      <c r="F36" s="59" t="s">
        <v>206</v>
      </c>
      <c r="G36" s="60" t="s">
        <v>207</v>
      </c>
      <c r="H36" s="47" t="s">
        <v>208</v>
      </c>
      <c r="I36" s="51"/>
    </row>
    <row r="37" spans="1:9" ht="15" thickTop="1" thickBot="1">
      <c r="A37" s="92"/>
      <c r="B37" s="93" t="s">
        <v>20</v>
      </c>
      <c r="C37" s="94"/>
      <c r="D37" s="94"/>
      <c r="E37" s="95">
        <f>SUM(E23:E36)</f>
        <v>0</v>
      </c>
      <c r="F37" s="96" t="s">
        <v>20</v>
      </c>
      <c r="G37" s="97"/>
      <c r="H37" s="97"/>
      <c r="I37" s="98">
        <f>SUM(I23:I36)</f>
        <v>0</v>
      </c>
    </row>
    <row r="38" spans="1:9" ht="24">
      <c r="A38" s="350" t="s">
        <v>209</v>
      </c>
      <c r="B38" s="399" t="s">
        <v>7</v>
      </c>
      <c r="C38" s="99" t="s">
        <v>8</v>
      </c>
      <c r="D38" s="99" t="s">
        <v>210</v>
      </c>
      <c r="E38" s="100"/>
      <c r="F38" s="101" t="s">
        <v>211</v>
      </c>
      <c r="G38" s="102" t="s">
        <v>212</v>
      </c>
      <c r="H38" s="103" t="s">
        <v>213</v>
      </c>
      <c r="I38" s="104"/>
    </row>
    <row r="39" spans="1:9">
      <c r="A39" s="351"/>
      <c r="B39" s="400"/>
      <c r="C39" s="45" t="s">
        <v>11</v>
      </c>
      <c r="D39" s="45" t="s">
        <v>214</v>
      </c>
      <c r="E39" s="105"/>
      <c r="F39" s="106" t="s">
        <v>130</v>
      </c>
      <c r="G39" s="71" t="s">
        <v>215</v>
      </c>
      <c r="H39" s="68" t="s">
        <v>131</v>
      </c>
      <c r="I39" s="77"/>
    </row>
    <row r="40" spans="1:9">
      <c r="A40" s="351"/>
      <c r="B40" s="400"/>
      <c r="C40" s="346" t="s">
        <v>12</v>
      </c>
      <c r="D40" s="346" t="s">
        <v>216</v>
      </c>
      <c r="E40" s="105"/>
      <c r="F40" s="107" t="s">
        <v>217</v>
      </c>
      <c r="G40" s="60" t="s">
        <v>218</v>
      </c>
      <c r="H40" s="60" t="s">
        <v>169</v>
      </c>
      <c r="I40" s="51"/>
    </row>
    <row r="41" spans="1:9">
      <c r="A41" s="351"/>
      <c r="B41" s="400"/>
      <c r="C41" s="346"/>
      <c r="D41" s="346"/>
      <c r="E41" s="105"/>
      <c r="F41" s="401" t="s">
        <v>219</v>
      </c>
      <c r="G41" s="406" t="s">
        <v>220</v>
      </c>
      <c r="H41" s="45" t="s">
        <v>174</v>
      </c>
      <c r="I41" s="49"/>
    </row>
    <row r="42" spans="1:9" ht="24">
      <c r="A42" s="351"/>
      <c r="B42" s="108" t="s">
        <v>170</v>
      </c>
      <c r="C42" s="45" t="s">
        <v>13</v>
      </c>
      <c r="D42" s="45" t="s">
        <v>221</v>
      </c>
      <c r="E42" s="105"/>
      <c r="F42" s="402"/>
      <c r="G42" s="414"/>
      <c r="H42" s="45" t="s">
        <v>175</v>
      </c>
      <c r="I42" s="109"/>
    </row>
    <row r="43" spans="1:9">
      <c r="A43" s="351"/>
      <c r="B43" s="404" t="s">
        <v>15</v>
      </c>
      <c r="C43" s="406" t="s">
        <v>16</v>
      </c>
      <c r="D43" s="406" t="s">
        <v>178</v>
      </c>
      <c r="E43" s="408"/>
      <c r="F43" s="402"/>
      <c r="G43" s="414"/>
      <c r="H43" s="45" t="s">
        <v>179</v>
      </c>
      <c r="I43" s="109"/>
    </row>
    <row r="44" spans="1:9">
      <c r="A44" s="351"/>
      <c r="B44" s="405"/>
      <c r="C44" s="407"/>
      <c r="D44" s="407"/>
      <c r="E44" s="408"/>
      <c r="F44" s="403"/>
      <c r="G44" s="407"/>
      <c r="H44" s="45" t="s">
        <v>183</v>
      </c>
      <c r="I44" s="49"/>
    </row>
    <row r="45" spans="1:9">
      <c r="A45" s="351"/>
      <c r="B45" s="404" t="s">
        <v>222</v>
      </c>
      <c r="C45" s="406" t="s">
        <v>223</v>
      </c>
      <c r="D45" s="406" t="s">
        <v>182</v>
      </c>
      <c r="E45" s="408"/>
      <c r="F45" s="386" t="s">
        <v>224</v>
      </c>
      <c r="G45" s="349" t="s">
        <v>225</v>
      </c>
      <c r="H45" s="50" t="s">
        <v>186</v>
      </c>
      <c r="I45" s="51"/>
    </row>
    <row r="46" spans="1:9">
      <c r="A46" s="351"/>
      <c r="B46" s="405"/>
      <c r="C46" s="407"/>
      <c r="D46" s="407"/>
      <c r="E46" s="408"/>
      <c r="F46" s="409"/>
      <c r="G46" s="340"/>
      <c r="H46" s="50" t="s">
        <v>190</v>
      </c>
      <c r="I46" s="110"/>
    </row>
    <row r="47" spans="1:9" ht="24">
      <c r="A47" s="351"/>
      <c r="B47" s="108" t="s">
        <v>226</v>
      </c>
      <c r="C47" s="45" t="s">
        <v>227</v>
      </c>
      <c r="D47" s="45" t="s">
        <v>193</v>
      </c>
      <c r="E47" s="105"/>
      <c r="F47" s="111" t="s">
        <v>228</v>
      </c>
      <c r="G47" s="60" t="s">
        <v>229</v>
      </c>
      <c r="H47" s="60" t="s">
        <v>230</v>
      </c>
      <c r="I47" s="110"/>
    </row>
    <row r="48" spans="1:9" ht="24">
      <c r="A48" s="351"/>
      <c r="B48" s="108" t="s">
        <v>231</v>
      </c>
      <c r="C48" s="45" t="s">
        <v>232</v>
      </c>
      <c r="D48" s="45" t="s">
        <v>233</v>
      </c>
      <c r="E48" s="105"/>
      <c r="F48" s="112" t="s">
        <v>234</v>
      </c>
      <c r="G48" s="82" t="s">
        <v>235</v>
      </c>
      <c r="H48" s="76" t="s">
        <v>196</v>
      </c>
      <c r="I48" s="113"/>
    </row>
    <row r="49" spans="1:9">
      <c r="A49" s="351"/>
      <c r="B49" s="400" t="s">
        <v>236</v>
      </c>
      <c r="C49" s="346" t="s">
        <v>237</v>
      </c>
      <c r="D49" s="45" t="s">
        <v>238</v>
      </c>
      <c r="E49" s="105"/>
      <c r="F49" s="106" t="s">
        <v>239</v>
      </c>
      <c r="G49" s="70" t="s">
        <v>240</v>
      </c>
      <c r="H49" s="68" t="s">
        <v>241</v>
      </c>
      <c r="I49" s="84"/>
    </row>
    <row r="50" spans="1:9">
      <c r="A50" s="351"/>
      <c r="B50" s="400"/>
      <c r="C50" s="346"/>
      <c r="D50" s="45" t="s">
        <v>242</v>
      </c>
      <c r="E50" s="114"/>
      <c r="F50" s="112" t="s">
        <v>243</v>
      </c>
      <c r="G50" s="82" t="s">
        <v>244</v>
      </c>
      <c r="H50" s="76" t="s">
        <v>245</v>
      </c>
      <c r="I50" s="113"/>
    </row>
    <row r="51" spans="1:9" ht="24">
      <c r="A51" s="351"/>
      <c r="B51" s="400" t="s">
        <v>246</v>
      </c>
      <c r="C51" s="346" t="s">
        <v>247</v>
      </c>
      <c r="D51" s="45" t="s">
        <v>248</v>
      </c>
      <c r="E51" s="114"/>
      <c r="F51" s="115" t="s">
        <v>249</v>
      </c>
      <c r="G51" s="115" t="s">
        <v>250</v>
      </c>
      <c r="H51" s="116" t="s">
        <v>251</v>
      </c>
      <c r="I51" s="117"/>
    </row>
    <row r="52" spans="1:9" ht="24">
      <c r="A52" s="67"/>
      <c r="B52" s="400"/>
      <c r="C52" s="346"/>
      <c r="D52" s="346" t="s">
        <v>252</v>
      </c>
      <c r="E52" s="412"/>
      <c r="F52" s="346" t="s">
        <v>253</v>
      </c>
      <c r="G52" s="346" t="s">
        <v>254</v>
      </c>
      <c r="H52" s="118" t="s">
        <v>255</v>
      </c>
      <c r="I52" s="49"/>
    </row>
    <row r="53" spans="1:9" ht="24.75" thickBot="1">
      <c r="A53" s="67"/>
      <c r="B53" s="411"/>
      <c r="C53" s="410"/>
      <c r="D53" s="410"/>
      <c r="E53" s="413"/>
      <c r="F53" s="410"/>
      <c r="G53" s="410"/>
      <c r="H53" s="119" t="s">
        <v>256</v>
      </c>
      <c r="I53" s="120"/>
    </row>
    <row r="54" spans="1:9" ht="15" thickTop="1" thickBot="1">
      <c r="A54" s="92"/>
      <c r="B54" s="121" t="s">
        <v>257</v>
      </c>
      <c r="C54" s="122"/>
      <c r="D54" s="123"/>
      <c r="E54" s="124">
        <f>SUM(E38:E51)</f>
        <v>0</v>
      </c>
      <c r="F54" s="125" t="s">
        <v>257</v>
      </c>
      <c r="G54" s="123"/>
      <c r="H54" s="123"/>
      <c r="I54" s="126">
        <f>SUM(I38:I51)</f>
        <v>0</v>
      </c>
    </row>
    <row r="55" spans="1:9" ht="14.25" thickBot="1">
      <c r="A55" s="127"/>
      <c r="B55" s="128" t="s">
        <v>258</v>
      </c>
      <c r="C55" s="129"/>
      <c r="D55" s="129"/>
      <c r="E55" s="130">
        <f>E22+E37+E54</f>
        <v>164050000</v>
      </c>
      <c r="F55" s="131" t="s">
        <v>258</v>
      </c>
      <c r="G55" s="129"/>
      <c r="H55" s="129"/>
      <c r="I55" s="132">
        <f>I22+I37+I54</f>
        <v>164050000</v>
      </c>
    </row>
  </sheetData>
  <mergeCells count="79">
    <mergeCell ref="G13:G15"/>
    <mergeCell ref="G45:G46"/>
    <mergeCell ref="B49:B50"/>
    <mergeCell ref="C49:C50"/>
    <mergeCell ref="G41:G44"/>
    <mergeCell ref="B43:B44"/>
    <mergeCell ref="C43:C44"/>
    <mergeCell ref="D43:D44"/>
    <mergeCell ref="E43:E44"/>
    <mergeCell ref="G52:G53"/>
    <mergeCell ref="B51:B53"/>
    <mergeCell ref="C51:C53"/>
    <mergeCell ref="D52:D53"/>
    <mergeCell ref="E52:E53"/>
    <mergeCell ref="F52:F53"/>
    <mergeCell ref="A38:A51"/>
    <mergeCell ref="B38:B41"/>
    <mergeCell ref="C40:C41"/>
    <mergeCell ref="D40:D41"/>
    <mergeCell ref="F41:F44"/>
    <mergeCell ref="B45:B46"/>
    <mergeCell ref="C45:C46"/>
    <mergeCell ref="D45:D46"/>
    <mergeCell ref="E45:E46"/>
    <mergeCell ref="F45:F46"/>
    <mergeCell ref="H32:H33"/>
    <mergeCell ref="I32:I33"/>
    <mergeCell ref="G23:G24"/>
    <mergeCell ref="H23:H24"/>
    <mergeCell ref="B26:B27"/>
    <mergeCell ref="C26:C27"/>
    <mergeCell ref="D26:D27"/>
    <mergeCell ref="E26:E27"/>
    <mergeCell ref="F26:F29"/>
    <mergeCell ref="G26:G29"/>
    <mergeCell ref="I23:I24"/>
    <mergeCell ref="G30:G31"/>
    <mergeCell ref="F32:F33"/>
    <mergeCell ref="G32:G33"/>
    <mergeCell ref="A23:A36"/>
    <mergeCell ref="B23:B25"/>
    <mergeCell ref="F23:F24"/>
    <mergeCell ref="F30:F31"/>
    <mergeCell ref="B35:B36"/>
    <mergeCell ref="C35:C36"/>
    <mergeCell ref="A4:I4"/>
    <mergeCell ref="A5:I5"/>
    <mergeCell ref="A6:A8"/>
    <mergeCell ref="B6:E6"/>
    <mergeCell ref="F6:I6"/>
    <mergeCell ref="B7:D7"/>
    <mergeCell ref="E7:E8"/>
    <mergeCell ref="F7:H7"/>
    <mergeCell ref="I7:I8"/>
    <mergeCell ref="A9:A21"/>
    <mergeCell ref="B9:B14"/>
    <mergeCell ref="C9:C11"/>
    <mergeCell ref="F9:F11"/>
    <mergeCell ref="D9:D11"/>
    <mergeCell ref="E9:E11"/>
    <mergeCell ref="D15:D16"/>
    <mergeCell ref="E15:E16"/>
    <mergeCell ref="F13:F15"/>
    <mergeCell ref="A1:B1"/>
    <mergeCell ref="C1:D1"/>
    <mergeCell ref="A2:I2"/>
    <mergeCell ref="A3:I3"/>
    <mergeCell ref="H20:H21"/>
    <mergeCell ref="I20:I21"/>
    <mergeCell ref="G9:G11"/>
    <mergeCell ref="F17:F18"/>
    <mergeCell ref="G17:G18"/>
    <mergeCell ref="F20:F21"/>
    <mergeCell ref="G20:G21"/>
    <mergeCell ref="H9:H11"/>
    <mergeCell ref="I9:I11"/>
    <mergeCell ref="C12:C13"/>
    <mergeCell ref="B15:B16"/>
    <mergeCell ref="C15:C1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70" zoomScaleNormal="100" zoomScaleSheetLayoutView="70" workbookViewId="0">
      <selection activeCell="I26" sqref="A1:I26"/>
    </sheetView>
  </sheetViews>
  <sheetFormatPr defaultRowHeight="13.5"/>
  <cols>
    <col min="1" max="1" width="12.5546875" style="1" customWidth="1"/>
    <col min="2" max="2" width="10.77734375" style="1" customWidth="1"/>
    <col min="3" max="3" width="16.44140625" style="1" customWidth="1"/>
    <col min="4" max="4" width="22.5546875" style="1" customWidth="1"/>
    <col min="5" max="5" width="15.33203125" style="1" customWidth="1"/>
    <col min="6" max="6" width="15.33203125" style="5" customWidth="1"/>
    <col min="7" max="7" width="13.77734375" style="1" customWidth="1"/>
    <col min="8" max="8" width="22.109375" style="1" customWidth="1"/>
    <col min="9" max="9" width="45.77734375" style="1" customWidth="1"/>
    <col min="10" max="10" width="31.5546875" customWidth="1"/>
    <col min="255" max="255" width="17.21875" customWidth="1"/>
    <col min="256" max="256" width="22" customWidth="1"/>
    <col min="257" max="257" width="23.6640625" customWidth="1"/>
    <col min="258" max="258" width="23" customWidth="1"/>
    <col min="259" max="259" width="18.6640625" customWidth="1"/>
    <col min="260" max="260" width="16.109375" customWidth="1"/>
    <col min="261" max="261" width="17" customWidth="1"/>
    <col min="262" max="262" width="37.21875" customWidth="1"/>
    <col min="263" max="263" width="20.6640625" customWidth="1"/>
    <col min="511" max="511" width="17.21875" customWidth="1"/>
    <col min="512" max="512" width="22" customWidth="1"/>
    <col min="513" max="513" width="23.6640625" customWidth="1"/>
    <col min="514" max="514" width="23" customWidth="1"/>
    <col min="515" max="515" width="18.6640625" customWidth="1"/>
    <col min="516" max="516" width="16.109375" customWidth="1"/>
    <col min="517" max="517" width="17" customWidth="1"/>
    <col min="518" max="518" width="37.21875" customWidth="1"/>
    <col min="519" max="519" width="20.6640625" customWidth="1"/>
    <col min="767" max="767" width="17.21875" customWidth="1"/>
    <col min="768" max="768" width="22" customWidth="1"/>
    <col min="769" max="769" width="23.6640625" customWidth="1"/>
    <col min="770" max="770" width="23" customWidth="1"/>
    <col min="771" max="771" width="18.6640625" customWidth="1"/>
    <col min="772" max="772" width="16.109375" customWidth="1"/>
    <col min="773" max="773" width="17" customWidth="1"/>
    <col min="774" max="774" width="37.21875" customWidth="1"/>
    <col min="775" max="775" width="20.6640625" customWidth="1"/>
    <col min="1023" max="1023" width="17.21875" customWidth="1"/>
    <col min="1024" max="1024" width="22" customWidth="1"/>
    <col min="1025" max="1025" width="23.6640625" customWidth="1"/>
    <col min="1026" max="1026" width="23" customWidth="1"/>
    <col min="1027" max="1027" width="18.6640625" customWidth="1"/>
    <col min="1028" max="1028" width="16.109375" customWidth="1"/>
    <col min="1029" max="1029" width="17" customWidth="1"/>
    <col min="1030" max="1030" width="37.21875" customWidth="1"/>
    <col min="1031" max="1031" width="20.6640625" customWidth="1"/>
    <col min="1279" max="1279" width="17.21875" customWidth="1"/>
    <col min="1280" max="1280" width="22" customWidth="1"/>
    <col min="1281" max="1281" width="23.6640625" customWidth="1"/>
    <col min="1282" max="1282" width="23" customWidth="1"/>
    <col min="1283" max="1283" width="18.6640625" customWidth="1"/>
    <col min="1284" max="1284" width="16.109375" customWidth="1"/>
    <col min="1285" max="1285" width="17" customWidth="1"/>
    <col min="1286" max="1286" width="37.21875" customWidth="1"/>
    <col min="1287" max="1287" width="20.6640625" customWidth="1"/>
    <col min="1535" max="1535" width="17.21875" customWidth="1"/>
    <col min="1536" max="1536" width="22" customWidth="1"/>
    <col min="1537" max="1537" width="23.6640625" customWidth="1"/>
    <col min="1538" max="1538" width="23" customWidth="1"/>
    <col min="1539" max="1539" width="18.6640625" customWidth="1"/>
    <col min="1540" max="1540" width="16.109375" customWidth="1"/>
    <col min="1541" max="1541" width="17" customWidth="1"/>
    <col min="1542" max="1542" width="37.21875" customWidth="1"/>
    <col min="1543" max="1543" width="20.6640625" customWidth="1"/>
    <col min="1791" max="1791" width="17.21875" customWidth="1"/>
    <col min="1792" max="1792" width="22" customWidth="1"/>
    <col min="1793" max="1793" width="23.6640625" customWidth="1"/>
    <col min="1794" max="1794" width="23" customWidth="1"/>
    <col min="1795" max="1795" width="18.6640625" customWidth="1"/>
    <col min="1796" max="1796" width="16.109375" customWidth="1"/>
    <col min="1797" max="1797" width="17" customWidth="1"/>
    <col min="1798" max="1798" width="37.21875" customWidth="1"/>
    <col min="1799" max="1799" width="20.6640625" customWidth="1"/>
    <col min="2047" max="2047" width="17.21875" customWidth="1"/>
    <col min="2048" max="2048" width="22" customWidth="1"/>
    <col min="2049" max="2049" width="23.6640625" customWidth="1"/>
    <col min="2050" max="2050" width="23" customWidth="1"/>
    <col min="2051" max="2051" width="18.6640625" customWidth="1"/>
    <col min="2052" max="2052" width="16.109375" customWidth="1"/>
    <col min="2053" max="2053" width="17" customWidth="1"/>
    <col min="2054" max="2054" width="37.21875" customWidth="1"/>
    <col min="2055" max="2055" width="20.6640625" customWidth="1"/>
    <col min="2303" max="2303" width="17.21875" customWidth="1"/>
    <col min="2304" max="2304" width="22" customWidth="1"/>
    <col min="2305" max="2305" width="23.6640625" customWidth="1"/>
    <col min="2306" max="2306" width="23" customWidth="1"/>
    <col min="2307" max="2307" width="18.6640625" customWidth="1"/>
    <col min="2308" max="2308" width="16.109375" customWidth="1"/>
    <col min="2309" max="2309" width="17" customWidth="1"/>
    <col min="2310" max="2310" width="37.21875" customWidth="1"/>
    <col min="2311" max="2311" width="20.6640625" customWidth="1"/>
    <col min="2559" max="2559" width="17.21875" customWidth="1"/>
    <col min="2560" max="2560" width="22" customWidth="1"/>
    <col min="2561" max="2561" width="23.6640625" customWidth="1"/>
    <col min="2562" max="2562" width="23" customWidth="1"/>
    <col min="2563" max="2563" width="18.6640625" customWidth="1"/>
    <col min="2564" max="2564" width="16.109375" customWidth="1"/>
    <col min="2565" max="2565" width="17" customWidth="1"/>
    <col min="2566" max="2566" width="37.21875" customWidth="1"/>
    <col min="2567" max="2567" width="20.6640625" customWidth="1"/>
    <col min="2815" max="2815" width="17.21875" customWidth="1"/>
    <col min="2816" max="2816" width="22" customWidth="1"/>
    <col min="2817" max="2817" width="23.6640625" customWidth="1"/>
    <col min="2818" max="2818" width="23" customWidth="1"/>
    <col min="2819" max="2819" width="18.6640625" customWidth="1"/>
    <col min="2820" max="2820" width="16.109375" customWidth="1"/>
    <col min="2821" max="2821" width="17" customWidth="1"/>
    <col min="2822" max="2822" width="37.21875" customWidth="1"/>
    <col min="2823" max="2823" width="20.6640625" customWidth="1"/>
    <col min="3071" max="3071" width="17.21875" customWidth="1"/>
    <col min="3072" max="3072" width="22" customWidth="1"/>
    <col min="3073" max="3073" width="23.6640625" customWidth="1"/>
    <col min="3074" max="3074" width="23" customWidth="1"/>
    <col min="3075" max="3075" width="18.6640625" customWidth="1"/>
    <col min="3076" max="3076" width="16.109375" customWidth="1"/>
    <col min="3077" max="3077" width="17" customWidth="1"/>
    <col min="3078" max="3078" width="37.21875" customWidth="1"/>
    <col min="3079" max="3079" width="20.6640625" customWidth="1"/>
    <col min="3327" max="3327" width="17.21875" customWidth="1"/>
    <col min="3328" max="3328" width="22" customWidth="1"/>
    <col min="3329" max="3329" width="23.6640625" customWidth="1"/>
    <col min="3330" max="3330" width="23" customWidth="1"/>
    <col min="3331" max="3331" width="18.6640625" customWidth="1"/>
    <col min="3332" max="3332" width="16.109375" customWidth="1"/>
    <col min="3333" max="3333" width="17" customWidth="1"/>
    <col min="3334" max="3334" width="37.21875" customWidth="1"/>
    <col min="3335" max="3335" width="20.6640625" customWidth="1"/>
    <col min="3583" max="3583" width="17.21875" customWidth="1"/>
    <col min="3584" max="3584" width="22" customWidth="1"/>
    <col min="3585" max="3585" width="23.6640625" customWidth="1"/>
    <col min="3586" max="3586" width="23" customWidth="1"/>
    <col min="3587" max="3587" width="18.6640625" customWidth="1"/>
    <col min="3588" max="3588" width="16.109375" customWidth="1"/>
    <col min="3589" max="3589" width="17" customWidth="1"/>
    <col min="3590" max="3590" width="37.21875" customWidth="1"/>
    <col min="3591" max="3591" width="20.6640625" customWidth="1"/>
    <col min="3839" max="3839" width="17.21875" customWidth="1"/>
    <col min="3840" max="3840" width="22" customWidth="1"/>
    <col min="3841" max="3841" width="23.6640625" customWidth="1"/>
    <col min="3842" max="3842" width="23" customWidth="1"/>
    <col min="3843" max="3843" width="18.6640625" customWidth="1"/>
    <col min="3844" max="3844" width="16.109375" customWidth="1"/>
    <col min="3845" max="3845" width="17" customWidth="1"/>
    <col min="3846" max="3846" width="37.21875" customWidth="1"/>
    <col min="3847" max="3847" width="20.6640625" customWidth="1"/>
    <col min="4095" max="4095" width="17.21875" customWidth="1"/>
    <col min="4096" max="4096" width="22" customWidth="1"/>
    <col min="4097" max="4097" width="23.6640625" customWidth="1"/>
    <col min="4098" max="4098" width="23" customWidth="1"/>
    <col min="4099" max="4099" width="18.6640625" customWidth="1"/>
    <col min="4100" max="4100" width="16.109375" customWidth="1"/>
    <col min="4101" max="4101" width="17" customWidth="1"/>
    <col min="4102" max="4102" width="37.21875" customWidth="1"/>
    <col min="4103" max="4103" width="20.6640625" customWidth="1"/>
    <col min="4351" max="4351" width="17.21875" customWidth="1"/>
    <col min="4352" max="4352" width="22" customWidth="1"/>
    <col min="4353" max="4353" width="23.6640625" customWidth="1"/>
    <col min="4354" max="4354" width="23" customWidth="1"/>
    <col min="4355" max="4355" width="18.6640625" customWidth="1"/>
    <col min="4356" max="4356" width="16.109375" customWidth="1"/>
    <col min="4357" max="4357" width="17" customWidth="1"/>
    <col min="4358" max="4358" width="37.21875" customWidth="1"/>
    <col min="4359" max="4359" width="20.6640625" customWidth="1"/>
    <col min="4607" max="4607" width="17.21875" customWidth="1"/>
    <col min="4608" max="4608" width="22" customWidth="1"/>
    <col min="4609" max="4609" width="23.6640625" customWidth="1"/>
    <col min="4610" max="4610" width="23" customWidth="1"/>
    <col min="4611" max="4611" width="18.6640625" customWidth="1"/>
    <col min="4612" max="4612" width="16.109375" customWidth="1"/>
    <col min="4613" max="4613" width="17" customWidth="1"/>
    <col min="4614" max="4614" width="37.21875" customWidth="1"/>
    <col min="4615" max="4615" width="20.6640625" customWidth="1"/>
    <col min="4863" max="4863" width="17.21875" customWidth="1"/>
    <col min="4864" max="4864" width="22" customWidth="1"/>
    <col min="4865" max="4865" width="23.6640625" customWidth="1"/>
    <col min="4866" max="4866" width="23" customWidth="1"/>
    <col min="4867" max="4867" width="18.6640625" customWidth="1"/>
    <col min="4868" max="4868" width="16.109375" customWidth="1"/>
    <col min="4869" max="4869" width="17" customWidth="1"/>
    <col min="4870" max="4870" width="37.21875" customWidth="1"/>
    <col min="4871" max="4871" width="20.6640625" customWidth="1"/>
    <col min="5119" max="5119" width="17.21875" customWidth="1"/>
    <col min="5120" max="5120" width="22" customWidth="1"/>
    <col min="5121" max="5121" width="23.6640625" customWidth="1"/>
    <col min="5122" max="5122" width="23" customWidth="1"/>
    <col min="5123" max="5123" width="18.6640625" customWidth="1"/>
    <col min="5124" max="5124" width="16.109375" customWidth="1"/>
    <col min="5125" max="5125" width="17" customWidth="1"/>
    <col min="5126" max="5126" width="37.21875" customWidth="1"/>
    <col min="5127" max="5127" width="20.6640625" customWidth="1"/>
    <col min="5375" max="5375" width="17.21875" customWidth="1"/>
    <col min="5376" max="5376" width="22" customWidth="1"/>
    <col min="5377" max="5377" width="23.6640625" customWidth="1"/>
    <col min="5378" max="5378" width="23" customWidth="1"/>
    <col min="5379" max="5379" width="18.6640625" customWidth="1"/>
    <col min="5380" max="5380" width="16.109375" customWidth="1"/>
    <col min="5381" max="5381" width="17" customWidth="1"/>
    <col min="5382" max="5382" width="37.21875" customWidth="1"/>
    <col min="5383" max="5383" width="20.6640625" customWidth="1"/>
    <col min="5631" max="5631" width="17.21875" customWidth="1"/>
    <col min="5632" max="5632" width="22" customWidth="1"/>
    <col min="5633" max="5633" width="23.6640625" customWidth="1"/>
    <col min="5634" max="5634" width="23" customWidth="1"/>
    <col min="5635" max="5635" width="18.6640625" customWidth="1"/>
    <col min="5636" max="5636" width="16.109375" customWidth="1"/>
    <col min="5637" max="5637" width="17" customWidth="1"/>
    <col min="5638" max="5638" width="37.21875" customWidth="1"/>
    <col min="5639" max="5639" width="20.6640625" customWidth="1"/>
    <col min="5887" max="5887" width="17.21875" customWidth="1"/>
    <col min="5888" max="5888" width="22" customWidth="1"/>
    <col min="5889" max="5889" width="23.6640625" customWidth="1"/>
    <col min="5890" max="5890" width="23" customWidth="1"/>
    <col min="5891" max="5891" width="18.6640625" customWidth="1"/>
    <col min="5892" max="5892" width="16.109375" customWidth="1"/>
    <col min="5893" max="5893" width="17" customWidth="1"/>
    <col min="5894" max="5894" width="37.21875" customWidth="1"/>
    <col min="5895" max="5895" width="20.6640625" customWidth="1"/>
    <col min="6143" max="6143" width="17.21875" customWidth="1"/>
    <col min="6144" max="6144" width="22" customWidth="1"/>
    <col min="6145" max="6145" width="23.6640625" customWidth="1"/>
    <col min="6146" max="6146" width="23" customWidth="1"/>
    <col min="6147" max="6147" width="18.6640625" customWidth="1"/>
    <col min="6148" max="6148" width="16.109375" customWidth="1"/>
    <col min="6149" max="6149" width="17" customWidth="1"/>
    <col min="6150" max="6150" width="37.21875" customWidth="1"/>
    <col min="6151" max="6151" width="20.6640625" customWidth="1"/>
    <col min="6399" max="6399" width="17.21875" customWidth="1"/>
    <col min="6400" max="6400" width="22" customWidth="1"/>
    <col min="6401" max="6401" width="23.6640625" customWidth="1"/>
    <col min="6402" max="6402" width="23" customWidth="1"/>
    <col min="6403" max="6403" width="18.6640625" customWidth="1"/>
    <col min="6404" max="6404" width="16.109375" customWidth="1"/>
    <col min="6405" max="6405" width="17" customWidth="1"/>
    <col min="6406" max="6406" width="37.21875" customWidth="1"/>
    <col min="6407" max="6407" width="20.6640625" customWidth="1"/>
    <col min="6655" max="6655" width="17.21875" customWidth="1"/>
    <col min="6656" max="6656" width="22" customWidth="1"/>
    <col min="6657" max="6657" width="23.6640625" customWidth="1"/>
    <col min="6658" max="6658" width="23" customWidth="1"/>
    <col min="6659" max="6659" width="18.6640625" customWidth="1"/>
    <col min="6660" max="6660" width="16.109375" customWidth="1"/>
    <col min="6661" max="6661" width="17" customWidth="1"/>
    <col min="6662" max="6662" width="37.21875" customWidth="1"/>
    <col min="6663" max="6663" width="20.6640625" customWidth="1"/>
    <col min="6911" max="6911" width="17.21875" customWidth="1"/>
    <col min="6912" max="6912" width="22" customWidth="1"/>
    <col min="6913" max="6913" width="23.6640625" customWidth="1"/>
    <col min="6914" max="6914" width="23" customWidth="1"/>
    <col min="6915" max="6915" width="18.6640625" customWidth="1"/>
    <col min="6916" max="6916" width="16.109375" customWidth="1"/>
    <col min="6917" max="6917" width="17" customWidth="1"/>
    <col min="6918" max="6918" width="37.21875" customWidth="1"/>
    <col min="6919" max="6919" width="20.6640625" customWidth="1"/>
    <col min="7167" max="7167" width="17.21875" customWidth="1"/>
    <col min="7168" max="7168" width="22" customWidth="1"/>
    <col min="7169" max="7169" width="23.6640625" customWidth="1"/>
    <col min="7170" max="7170" width="23" customWidth="1"/>
    <col min="7171" max="7171" width="18.6640625" customWidth="1"/>
    <col min="7172" max="7172" width="16.109375" customWidth="1"/>
    <col min="7173" max="7173" width="17" customWidth="1"/>
    <col min="7174" max="7174" width="37.21875" customWidth="1"/>
    <col min="7175" max="7175" width="20.6640625" customWidth="1"/>
    <col min="7423" max="7423" width="17.21875" customWidth="1"/>
    <col min="7424" max="7424" width="22" customWidth="1"/>
    <col min="7425" max="7425" width="23.6640625" customWidth="1"/>
    <col min="7426" max="7426" width="23" customWidth="1"/>
    <col min="7427" max="7427" width="18.6640625" customWidth="1"/>
    <col min="7428" max="7428" width="16.109375" customWidth="1"/>
    <col min="7429" max="7429" width="17" customWidth="1"/>
    <col min="7430" max="7430" width="37.21875" customWidth="1"/>
    <col min="7431" max="7431" width="20.6640625" customWidth="1"/>
    <col min="7679" max="7679" width="17.21875" customWidth="1"/>
    <col min="7680" max="7680" width="22" customWidth="1"/>
    <col min="7681" max="7681" width="23.6640625" customWidth="1"/>
    <col min="7682" max="7682" width="23" customWidth="1"/>
    <col min="7683" max="7683" width="18.6640625" customWidth="1"/>
    <col min="7684" max="7684" width="16.109375" customWidth="1"/>
    <col min="7685" max="7685" width="17" customWidth="1"/>
    <col min="7686" max="7686" width="37.21875" customWidth="1"/>
    <col min="7687" max="7687" width="20.6640625" customWidth="1"/>
    <col min="7935" max="7935" width="17.21875" customWidth="1"/>
    <col min="7936" max="7936" width="22" customWidth="1"/>
    <col min="7937" max="7937" width="23.6640625" customWidth="1"/>
    <col min="7938" max="7938" width="23" customWidth="1"/>
    <col min="7939" max="7939" width="18.6640625" customWidth="1"/>
    <col min="7940" max="7940" width="16.109375" customWidth="1"/>
    <col min="7941" max="7941" width="17" customWidth="1"/>
    <col min="7942" max="7942" width="37.21875" customWidth="1"/>
    <col min="7943" max="7943" width="20.6640625" customWidth="1"/>
    <col min="8191" max="8191" width="17.21875" customWidth="1"/>
    <col min="8192" max="8192" width="22" customWidth="1"/>
    <col min="8193" max="8193" width="23.6640625" customWidth="1"/>
    <col min="8194" max="8194" width="23" customWidth="1"/>
    <col min="8195" max="8195" width="18.6640625" customWidth="1"/>
    <col min="8196" max="8196" width="16.109375" customWidth="1"/>
    <col min="8197" max="8197" width="17" customWidth="1"/>
    <col min="8198" max="8198" width="37.21875" customWidth="1"/>
    <col min="8199" max="8199" width="20.6640625" customWidth="1"/>
    <col min="8447" max="8447" width="17.21875" customWidth="1"/>
    <col min="8448" max="8448" width="22" customWidth="1"/>
    <col min="8449" max="8449" width="23.6640625" customWidth="1"/>
    <col min="8450" max="8450" width="23" customWidth="1"/>
    <col min="8451" max="8451" width="18.6640625" customWidth="1"/>
    <col min="8452" max="8452" width="16.109375" customWidth="1"/>
    <col min="8453" max="8453" width="17" customWidth="1"/>
    <col min="8454" max="8454" width="37.21875" customWidth="1"/>
    <col min="8455" max="8455" width="20.6640625" customWidth="1"/>
    <col min="8703" max="8703" width="17.21875" customWidth="1"/>
    <col min="8704" max="8704" width="22" customWidth="1"/>
    <col min="8705" max="8705" width="23.6640625" customWidth="1"/>
    <col min="8706" max="8706" width="23" customWidth="1"/>
    <col min="8707" max="8707" width="18.6640625" customWidth="1"/>
    <col min="8708" max="8708" width="16.109375" customWidth="1"/>
    <col min="8709" max="8709" width="17" customWidth="1"/>
    <col min="8710" max="8710" width="37.21875" customWidth="1"/>
    <col min="8711" max="8711" width="20.6640625" customWidth="1"/>
    <col min="8959" max="8959" width="17.21875" customWidth="1"/>
    <col min="8960" max="8960" width="22" customWidth="1"/>
    <col min="8961" max="8961" width="23.6640625" customWidth="1"/>
    <col min="8962" max="8962" width="23" customWidth="1"/>
    <col min="8963" max="8963" width="18.6640625" customWidth="1"/>
    <col min="8964" max="8964" width="16.109375" customWidth="1"/>
    <col min="8965" max="8965" width="17" customWidth="1"/>
    <col min="8966" max="8966" width="37.21875" customWidth="1"/>
    <col min="8967" max="8967" width="20.6640625" customWidth="1"/>
    <col min="9215" max="9215" width="17.21875" customWidth="1"/>
    <col min="9216" max="9216" width="22" customWidth="1"/>
    <col min="9217" max="9217" width="23.6640625" customWidth="1"/>
    <col min="9218" max="9218" width="23" customWidth="1"/>
    <col min="9219" max="9219" width="18.6640625" customWidth="1"/>
    <col min="9220" max="9220" width="16.109375" customWidth="1"/>
    <col min="9221" max="9221" width="17" customWidth="1"/>
    <col min="9222" max="9222" width="37.21875" customWidth="1"/>
    <col min="9223" max="9223" width="20.6640625" customWidth="1"/>
    <col min="9471" max="9471" width="17.21875" customWidth="1"/>
    <col min="9472" max="9472" width="22" customWidth="1"/>
    <col min="9473" max="9473" width="23.6640625" customWidth="1"/>
    <col min="9474" max="9474" width="23" customWidth="1"/>
    <col min="9475" max="9475" width="18.6640625" customWidth="1"/>
    <col min="9476" max="9476" width="16.109375" customWidth="1"/>
    <col min="9477" max="9477" width="17" customWidth="1"/>
    <col min="9478" max="9478" width="37.21875" customWidth="1"/>
    <col min="9479" max="9479" width="20.6640625" customWidth="1"/>
    <col min="9727" max="9727" width="17.21875" customWidth="1"/>
    <col min="9728" max="9728" width="22" customWidth="1"/>
    <col min="9729" max="9729" width="23.6640625" customWidth="1"/>
    <col min="9730" max="9730" width="23" customWidth="1"/>
    <col min="9731" max="9731" width="18.6640625" customWidth="1"/>
    <col min="9732" max="9732" width="16.109375" customWidth="1"/>
    <col min="9733" max="9733" width="17" customWidth="1"/>
    <col min="9734" max="9734" width="37.21875" customWidth="1"/>
    <col min="9735" max="9735" width="20.6640625" customWidth="1"/>
    <col min="9983" max="9983" width="17.21875" customWidth="1"/>
    <col min="9984" max="9984" width="22" customWidth="1"/>
    <col min="9985" max="9985" width="23.6640625" customWidth="1"/>
    <col min="9986" max="9986" width="23" customWidth="1"/>
    <col min="9987" max="9987" width="18.6640625" customWidth="1"/>
    <col min="9988" max="9988" width="16.109375" customWidth="1"/>
    <col min="9989" max="9989" width="17" customWidth="1"/>
    <col min="9990" max="9990" width="37.21875" customWidth="1"/>
    <col min="9991" max="9991" width="20.6640625" customWidth="1"/>
    <col min="10239" max="10239" width="17.21875" customWidth="1"/>
    <col min="10240" max="10240" width="22" customWidth="1"/>
    <col min="10241" max="10241" width="23.6640625" customWidth="1"/>
    <col min="10242" max="10242" width="23" customWidth="1"/>
    <col min="10243" max="10243" width="18.6640625" customWidth="1"/>
    <col min="10244" max="10244" width="16.109375" customWidth="1"/>
    <col min="10245" max="10245" width="17" customWidth="1"/>
    <col min="10246" max="10246" width="37.21875" customWidth="1"/>
    <col min="10247" max="10247" width="20.6640625" customWidth="1"/>
    <col min="10495" max="10495" width="17.21875" customWidth="1"/>
    <col min="10496" max="10496" width="22" customWidth="1"/>
    <col min="10497" max="10497" width="23.6640625" customWidth="1"/>
    <col min="10498" max="10498" width="23" customWidth="1"/>
    <col min="10499" max="10499" width="18.6640625" customWidth="1"/>
    <col min="10500" max="10500" width="16.109375" customWidth="1"/>
    <col min="10501" max="10501" width="17" customWidth="1"/>
    <col min="10502" max="10502" width="37.21875" customWidth="1"/>
    <col min="10503" max="10503" width="20.6640625" customWidth="1"/>
    <col min="10751" max="10751" width="17.21875" customWidth="1"/>
    <col min="10752" max="10752" width="22" customWidth="1"/>
    <col min="10753" max="10753" width="23.6640625" customWidth="1"/>
    <col min="10754" max="10754" width="23" customWidth="1"/>
    <col min="10755" max="10755" width="18.6640625" customWidth="1"/>
    <col min="10756" max="10756" width="16.109375" customWidth="1"/>
    <col min="10757" max="10757" width="17" customWidth="1"/>
    <col min="10758" max="10758" width="37.21875" customWidth="1"/>
    <col min="10759" max="10759" width="20.6640625" customWidth="1"/>
    <col min="11007" max="11007" width="17.21875" customWidth="1"/>
    <col min="11008" max="11008" width="22" customWidth="1"/>
    <col min="11009" max="11009" width="23.6640625" customWidth="1"/>
    <col min="11010" max="11010" width="23" customWidth="1"/>
    <col min="11011" max="11011" width="18.6640625" customWidth="1"/>
    <col min="11012" max="11012" width="16.109375" customWidth="1"/>
    <col min="11013" max="11013" width="17" customWidth="1"/>
    <col min="11014" max="11014" width="37.21875" customWidth="1"/>
    <col min="11015" max="11015" width="20.6640625" customWidth="1"/>
    <col min="11263" max="11263" width="17.21875" customWidth="1"/>
    <col min="11264" max="11264" width="22" customWidth="1"/>
    <col min="11265" max="11265" width="23.6640625" customWidth="1"/>
    <col min="11266" max="11266" width="23" customWidth="1"/>
    <col min="11267" max="11267" width="18.6640625" customWidth="1"/>
    <col min="11268" max="11268" width="16.109375" customWidth="1"/>
    <col min="11269" max="11269" width="17" customWidth="1"/>
    <col min="11270" max="11270" width="37.21875" customWidth="1"/>
    <col min="11271" max="11271" width="20.6640625" customWidth="1"/>
    <col min="11519" max="11519" width="17.21875" customWidth="1"/>
    <col min="11520" max="11520" width="22" customWidth="1"/>
    <col min="11521" max="11521" width="23.6640625" customWidth="1"/>
    <col min="11522" max="11522" width="23" customWidth="1"/>
    <col min="11523" max="11523" width="18.6640625" customWidth="1"/>
    <col min="11524" max="11524" width="16.109375" customWidth="1"/>
    <col min="11525" max="11525" width="17" customWidth="1"/>
    <col min="11526" max="11526" width="37.21875" customWidth="1"/>
    <col min="11527" max="11527" width="20.6640625" customWidth="1"/>
    <col min="11775" max="11775" width="17.21875" customWidth="1"/>
    <col min="11776" max="11776" width="22" customWidth="1"/>
    <col min="11777" max="11777" width="23.6640625" customWidth="1"/>
    <col min="11778" max="11778" width="23" customWidth="1"/>
    <col min="11779" max="11779" width="18.6640625" customWidth="1"/>
    <col min="11780" max="11780" width="16.109375" customWidth="1"/>
    <col min="11781" max="11781" width="17" customWidth="1"/>
    <col min="11782" max="11782" width="37.21875" customWidth="1"/>
    <col min="11783" max="11783" width="20.6640625" customWidth="1"/>
    <col min="12031" max="12031" width="17.21875" customWidth="1"/>
    <col min="12032" max="12032" width="22" customWidth="1"/>
    <col min="12033" max="12033" width="23.6640625" customWidth="1"/>
    <col min="12034" max="12034" width="23" customWidth="1"/>
    <col min="12035" max="12035" width="18.6640625" customWidth="1"/>
    <col min="12036" max="12036" width="16.109375" customWidth="1"/>
    <col min="12037" max="12037" width="17" customWidth="1"/>
    <col min="12038" max="12038" width="37.21875" customWidth="1"/>
    <col min="12039" max="12039" width="20.6640625" customWidth="1"/>
    <col min="12287" max="12287" width="17.21875" customWidth="1"/>
    <col min="12288" max="12288" width="22" customWidth="1"/>
    <col min="12289" max="12289" width="23.6640625" customWidth="1"/>
    <col min="12290" max="12290" width="23" customWidth="1"/>
    <col min="12291" max="12291" width="18.6640625" customWidth="1"/>
    <col min="12292" max="12292" width="16.109375" customWidth="1"/>
    <col min="12293" max="12293" width="17" customWidth="1"/>
    <col min="12294" max="12294" width="37.21875" customWidth="1"/>
    <col min="12295" max="12295" width="20.6640625" customWidth="1"/>
    <col min="12543" max="12543" width="17.21875" customWidth="1"/>
    <col min="12544" max="12544" width="22" customWidth="1"/>
    <col min="12545" max="12545" width="23.6640625" customWidth="1"/>
    <col min="12546" max="12546" width="23" customWidth="1"/>
    <col min="12547" max="12547" width="18.6640625" customWidth="1"/>
    <col min="12548" max="12548" width="16.109375" customWidth="1"/>
    <col min="12549" max="12549" width="17" customWidth="1"/>
    <col min="12550" max="12550" width="37.21875" customWidth="1"/>
    <col min="12551" max="12551" width="20.6640625" customWidth="1"/>
    <col min="12799" max="12799" width="17.21875" customWidth="1"/>
    <col min="12800" max="12800" width="22" customWidth="1"/>
    <col min="12801" max="12801" width="23.6640625" customWidth="1"/>
    <col min="12802" max="12802" width="23" customWidth="1"/>
    <col min="12803" max="12803" width="18.6640625" customWidth="1"/>
    <col min="12804" max="12804" width="16.109375" customWidth="1"/>
    <col min="12805" max="12805" width="17" customWidth="1"/>
    <col min="12806" max="12806" width="37.21875" customWidth="1"/>
    <col min="12807" max="12807" width="20.6640625" customWidth="1"/>
    <col min="13055" max="13055" width="17.21875" customWidth="1"/>
    <col min="13056" max="13056" width="22" customWidth="1"/>
    <col min="13057" max="13057" width="23.6640625" customWidth="1"/>
    <col min="13058" max="13058" width="23" customWidth="1"/>
    <col min="13059" max="13059" width="18.6640625" customWidth="1"/>
    <col min="13060" max="13060" width="16.109375" customWidth="1"/>
    <col min="13061" max="13061" width="17" customWidth="1"/>
    <col min="13062" max="13062" width="37.21875" customWidth="1"/>
    <col min="13063" max="13063" width="20.6640625" customWidth="1"/>
    <col min="13311" max="13311" width="17.21875" customWidth="1"/>
    <col min="13312" max="13312" width="22" customWidth="1"/>
    <col min="13313" max="13313" width="23.6640625" customWidth="1"/>
    <col min="13314" max="13314" width="23" customWidth="1"/>
    <col min="13315" max="13315" width="18.6640625" customWidth="1"/>
    <col min="13316" max="13316" width="16.109375" customWidth="1"/>
    <col min="13317" max="13317" width="17" customWidth="1"/>
    <col min="13318" max="13318" width="37.21875" customWidth="1"/>
    <col min="13319" max="13319" width="20.6640625" customWidth="1"/>
    <col min="13567" max="13567" width="17.21875" customWidth="1"/>
    <col min="13568" max="13568" width="22" customWidth="1"/>
    <col min="13569" max="13569" width="23.6640625" customWidth="1"/>
    <col min="13570" max="13570" width="23" customWidth="1"/>
    <col min="13571" max="13571" width="18.6640625" customWidth="1"/>
    <col min="13572" max="13572" width="16.109375" customWidth="1"/>
    <col min="13573" max="13573" width="17" customWidth="1"/>
    <col min="13574" max="13574" width="37.21875" customWidth="1"/>
    <col min="13575" max="13575" width="20.6640625" customWidth="1"/>
    <col min="13823" max="13823" width="17.21875" customWidth="1"/>
    <col min="13824" max="13824" width="22" customWidth="1"/>
    <col min="13825" max="13825" width="23.6640625" customWidth="1"/>
    <col min="13826" max="13826" width="23" customWidth="1"/>
    <col min="13827" max="13827" width="18.6640625" customWidth="1"/>
    <col min="13828" max="13828" width="16.109375" customWidth="1"/>
    <col min="13829" max="13829" width="17" customWidth="1"/>
    <col min="13830" max="13830" width="37.21875" customWidth="1"/>
    <col min="13831" max="13831" width="20.6640625" customWidth="1"/>
    <col min="14079" max="14079" width="17.21875" customWidth="1"/>
    <col min="14080" max="14080" width="22" customWidth="1"/>
    <col min="14081" max="14081" width="23.6640625" customWidth="1"/>
    <col min="14082" max="14082" width="23" customWidth="1"/>
    <col min="14083" max="14083" width="18.6640625" customWidth="1"/>
    <col min="14084" max="14084" width="16.109375" customWidth="1"/>
    <col min="14085" max="14085" width="17" customWidth="1"/>
    <col min="14086" max="14086" width="37.21875" customWidth="1"/>
    <col min="14087" max="14087" width="20.6640625" customWidth="1"/>
    <col min="14335" max="14335" width="17.21875" customWidth="1"/>
    <col min="14336" max="14336" width="22" customWidth="1"/>
    <col min="14337" max="14337" width="23.6640625" customWidth="1"/>
    <col min="14338" max="14338" width="23" customWidth="1"/>
    <col min="14339" max="14339" width="18.6640625" customWidth="1"/>
    <col min="14340" max="14340" width="16.109375" customWidth="1"/>
    <col min="14341" max="14341" width="17" customWidth="1"/>
    <col min="14342" max="14342" width="37.21875" customWidth="1"/>
    <col min="14343" max="14343" width="20.6640625" customWidth="1"/>
    <col min="14591" max="14591" width="17.21875" customWidth="1"/>
    <col min="14592" max="14592" width="22" customWidth="1"/>
    <col min="14593" max="14593" width="23.6640625" customWidth="1"/>
    <col min="14594" max="14594" width="23" customWidth="1"/>
    <col min="14595" max="14595" width="18.6640625" customWidth="1"/>
    <col min="14596" max="14596" width="16.109375" customWidth="1"/>
    <col min="14597" max="14597" width="17" customWidth="1"/>
    <col min="14598" max="14598" width="37.21875" customWidth="1"/>
    <col min="14599" max="14599" width="20.6640625" customWidth="1"/>
    <col min="14847" max="14847" width="17.21875" customWidth="1"/>
    <col min="14848" max="14848" width="22" customWidth="1"/>
    <col min="14849" max="14849" width="23.6640625" customWidth="1"/>
    <col min="14850" max="14850" width="23" customWidth="1"/>
    <col min="14851" max="14851" width="18.6640625" customWidth="1"/>
    <col min="14852" max="14852" width="16.109375" customWidth="1"/>
    <col min="14853" max="14853" width="17" customWidth="1"/>
    <col min="14854" max="14854" width="37.21875" customWidth="1"/>
    <col min="14855" max="14855" width="20.6640625" customWidth="1"/>
    <col min="15103" max="15103" width="17.21875" customWidth="1"/>
    <col min="15104" max="15104" width="22" customWidth="1"/>
    <col min="15105" max="15105" width="23.6640625" customWidth="1"/>
    <col min="15106" max="15106" width="23" customWidth="1"/>
    <col min="15107" max="15107" width="18.6640625" customWidth="1"/>
    <col min="15108" max="15108" width="16.109375" customWidth="1"/>
    <col min="15109" max="15109" width="17" customWidth="1"/>
    <col min="15110" max="15110" width="37.21875" customWidth="1"/>
    <col min="15111" max="15111" width="20.6640625" customWidth="1"/>
    <col min="15359" max="15359" width="17.21875" customWidth="1"/>
    <col min="15360" max="15360" width="22" customWidth="1"/>
    <col min="15361" max="15361" width="23.6640625" customWidth="1"/>
    <col min="15362" max="15362" width="23" customWidth="1"/>
    <col min="15363" max="15363" width="18.6640625" customWidth="1"/>
    <col min="15364" max="15364" width="16.109375" customWidth="1"/>
    <col min="15365" max="15365" width="17" customWidth="1"/>
    <col min="15366" max="15366" width="37.21875" customWidth="1"/>
    <col min="15367" max="15367" width="20.6640625" customWidth="1"/>
    <col min="15615" max="15615" width="17.21875" customWidth="1"/>
    <col min="15616" max="15616" width="22" customWidth="1"/>
    <col min="15617" max="15617" width="23.6640625" customWidth="1"/>
    <col min="15618" max="15618" width="23" customWidth="1"/>
    <col min="15619" max="15619" width="18.6640625" customWidth="1"/>
    <col min="15620" max="15620" width="16.109375" customWidth="1"/>
    <col min="15621" max="15621" width="17" customWidth="1"/>
    <col min="15622" max="15622" width="37.21875" customWidth="1"/>
    <col min="15623" max="15623" width="20.6640625" customWidth="1"/>
    <col min="15871" max="15871" width="17.21875" customWidth="1"/>
    <col min="15872" max="15872" width="22" customWidth="1"/>
    <col min="15873" max="15873" width="23.6640625" customWidth="1"/>
    <col min="15874" max="15874" width="23" customWidth="1"/>
    <col min="15875" max="15875" width="18.6640625" customWidth="1"/>
    <col min="15876" max="15876" width="16.109375" customWidth="1"/>
    <col min="15877" max="15877" width="17" customWidth="1"/>
    <col min="15878" max="15878" width="37.21875" customWidth="1"/>
    <col min="15879" max="15879" width="20.6640625" customWidth="1"/>
    <col min="16127" max="16127" width="17.21875" customWidth="1"/>
    <col min="16128" max="16128" width="22" customWidth="1"/>
    <col min="16129" max="16129" width="23.6640625" customWidth="1"/>
    <col min="16130" max="16130" width="23" customWidth="1"/>
    <col min="16131" max="16131" width="18.6640625" customWidth="1"/>
    <col min="16132" max="16132" width="16.109375" customWidth="1"/>
    <col min="16133" max="16133" width="17" customWidth="1"/>
    <col min="16134" max="16134" width="37.21875" customWidth="1"/>
    <col min="16135" max="16135" width="20.6640625" customWidth="1"/>
  </cols>
  <sheetData>
    <row r="1" spans="1:9" ht="17.100000000000001" customHeight="1">
      <c r="A1" s="444"/>
      <c r="B1" s="444"/>
      <c r="C1" s="444"/>
      <c r="D1" s="4"/>
    </row>
    <row r="2" spans="1:9" ht="17.100000000000001" customHeight="1">
      <c r="A2" s="447" t="s">
        <v>94</v>
      </c>
      <c r="B2" s="447"/>
      <c r="C2" s="447"/>
      <c r="D2" s="447"/>
      <c r="E2" s="447"/>
      <c r="F2" s="447"/>
      <c r="G2" s="447"/>
      <c r="H2" s="447"/>
      <c r="I2" s="447"/>
    </row>
    <row r="3" spans="1:9" ht="24" customHeight="1">
      <c r="A3" s="448" t="s">
        <v>103</v>
      </c>
      <c r="B3" s="448"/>
      <c r="C3" s="448"/>
      <c r="D3" s="448"/>
      <c r="E3" s="448"/>
      <c r="F3" s="448"/>
      <c r="G3" s="448"/>
      <c r="H3" s="448"/>
      <c r="I3" s="448"/>
    </row>
    <row r="4" spans="1:9" ht="17.100000000000001" customHeight="1">
      <c r="A4" s="449" t="s">
        <v>104</v>
      </c>
      <c r="B4" s="449"/>
      <c r="C4" s="449"/>
      <c r="D4" s="449"/>
      <c r="E4" s="449"/>
      <c r="F4" s="449"/>
      <c r="G4" s="449"/>
      <c r="H4" s="449"/>
      <c r="I4" s="449"/>
    </row>
    <row r="5" spans="1:9" ht="17.100000000000001" customHeight="1">
      <c r="A5" s="446" t="s">
        <v>30</v>
      </c>
      <c r="B5" s="446"/>
      <c r="C5" s="446"/>
      <c r="D5" s="446"/>
      <c r="E5" s="446"/>
      <c r="F5" s="446"/>
      <c r="G5" s="446"/>
      <c r="H5" s="446"/>
      <c r="I5" s="446"/>
    </row>
    <row r="6" spans="1:9" ht="17.100000000000001" customHeight="1" thickBot="1">
      <c r="A6" s="445" t="s">
        <v>31</v>
      </c>
      <c r="B6" s="445"/>
      <c r="C6" s="445"/>
      <c r="D6" s="445"/>
      <c r="E6" s="445"/>
      <c r="F6" s="445"/>
      <c r="G6" s="445"/>
      <c r="H6" s="445"/>
      <c r="I6" s="445"/>
    </row>
    <row r="7" spans="1:9" ht="27" customHeight="1">
      <c r="A7" s="430" t="s">
        <v>21</v>
      </c>
      <c r="B7" s="431"/>
      <c r="C7" s="432"/>
      <c r="D7" s="432"/>
      <c r="E7" s="418" t="s">
        <v>105</v>
      </c>
      <c r="F7" s="434" t="s">
        <v>106</v>
      </c>
      <c r="G7" s="420" t="s">
        <v>107</v>
      </c>
      <c r="H7" s="420" t="s">
        <v>354</v>
      </c>
      <c r="I7" s="422" t="s">
        <v>108</v>
      </c>
    </row>
    <row r="8" spans="1:9" ht="27" customHeight="1">
      <c r="A8" s="153" t="s">
        <v>4</v>
      </c>
      <c r="B8" s="274" t="s">
        <v>364</v>
      </c>
      <c r="C8" s="38" t="s">
        <v>365</v>
      </c>
      <c r="D8" s="164" t="s">
        <v>366</v>
      </c>
      <c r="E8" s="419"/>
      <c r="F8" s="435"/>
      <c r="G8" s="421"/>
      <c r="H8" s="421"/>
      <c r="I8" s="423"/>
    </row>
    <row r="9" spans="1:9" ht="27.95" customHeight="1">
      <c r="A9" s="165" t="s">
        <v>34</v>
      </c>
      <c r="B9" s="275" t="s">
        <v>370</v>
      </c>
      <c r="C9" s="166" t="s">
        <v>371</v>
      </c>
      <c r="D9" s="167" t="s">
        <v>35</v>
      </c>
      <c r="E9" s="148">
        <v>20000000</v>
      </c>
      <c r="F9" s="149">
        <v>18000000</v>
      </c>
      <c r="G9" s="168">
        <f>F9-E9</f>
        <v>-2000000</v>
      </c>
      <c r="H9" s="40" t="s">
        <v>359</v>
      </c>
      <c r="I9" s="163" t="s">
        <v>269</v>
      </c>
    </row>
    <row r="10" spans="1:9" s="2" customFormat="1" ht="27.95" customHeight="1">
      <c r="A10" s="424" t="s">
        <v>36</v>
      </c>
      <c r="B10" s="438" t="s">
        <v>372</v>
      </c>
      <c r="C10" s="169" t="s">
        <v>373</v>
      </c>
      <c r="D10" s="167" t="s">
        <v>37</v>
      </c>
      <c r="E10" s="148">
        <v>72000000</v>
      </c>
      <c r="F10" s="148">
        <v>75600000</v>
      </c>
      <c r="G10" s="168">
        <f t="shared" ref="G10:G25" si="0">F10-E10</f>
        <v>3600000</v>
      </c>
      <c r="H10" s="40" t="s">
        <v>114</v>
      </c>
      <c r="I10" s="163" t="s">
        <v>271</v>
      </c>
    </row>
    <row r="11" spans="1:9" s="2" customFormat="1" ht="27.95" customHeight="1">
      <c r="A11" s="425"/>
      <c r="B11" s="439"/>
      <c r="C11" s="166" t="s">
        <v>374</v>
      </c>
      <c r="D11" s="167" t="s">
        <v>38</v>
      </c>
      <c r="E11" s="148">
        <v>0</v>
      </c>
      <c r="F11" s="148">
        <v>0</v>
      </c>
      <c r="G11" s="168">
        <f t="shared" si="0"/>
        <v>0</v>
      </c>
      <c r="H11" s="40"/>
      <c r="I11" s="163"/>
    </row>
    <row r="12" spans="1:9" s="2" customFormat="1" ht="27.95" customHeight="1">
      <c r="A12" s="425"/>
      <c r="B12" s="439"/>
      <c r="C12" s="427" t="s">
        <v>375</v>
      </c>
      <c r="D12" s="167" t="s">
        <v>39</v>
      </c>
      <c r="E12" s="148">
        <v>0</v>
      </c>
      <c r="F12" s="148">
        <v>0</v>
      </c>
      <c r="G12" s="168">
        <f t="shared" si="0"/>
        <v>0</v>
      </c>
      <c r="H12" s="40"/>
      <c r="I12" s="163"/>
    </row>
    <row r="13" spans="1:9" s="2" customFormat="1" ht="63" customHeight="1">
      <c r="A13" s="425"/>
      <c r="B13" s="439"/>
      <c r="C13" s="428"/>
      <c r="D13" s="167" t="s">
        <v>87</v>
      </c>
      <c r="E13" s="150">
        <v>10960000</v>
      </c>
      <c r="F13" s="148">
        <v>14940000</v>
      </c>
      <c r="G13" s="168">
        <f t="shared" si="0"/>
        <v>3980000</v>
      </c>
      <c r="H13" s="40" t="s">
        <v>355</v>
      </c>
      <c r="I13" s="170" t="s">
        <v>349</v>
      </c>
    </row>
    <row r="14" spans="1:9" s="2" customFormat="1" ht="51.75" customHeight="1">
      <c r="A14" s="425"/>
      <c r="B14" s="439"/>
      <c r="C14" s="428"/>
      <c r="D14" s="167" t="s">
        <v>91</v>
      </c>
      <c r="E14" s="148">
        <v>57110000</v>
      </c>
      <c r="F14" s="148">
        <v>7410000</v>
      </c>
      <c r="G14" s="168">
        <f t="shared" si="0"/>
        <v>-49700000</v>
      </c>
      <c r="H14" s="171" t="s">
        <v>110</v>
      </c>
      <c r="I14" s="170" t="s">
        <v>285</v>
      </c>
    </row>
    <row r="15" spans="1:9" s="2" customFormat="1" ht="54" customHeight="1">
      <c r="A15" s="425"/>
      <c r="B15" s="439"/>
      <c r="C15" s="428"/>
      <c r="D15" s="167" t="s">
        <v>272</v>
      </c>
      <c r="E15" s="148">
        <v>400000</v>
      </c>
      <c r="F15" s="148">
        <v>5100000</v>
      </c>
      <c r="G15" s="168">
        <f t="shared" si="0"/>
        <v>4700000</v>
      </c>
      <c r="H15" s="40" t="s">
        <v>111</v>
      </c>
      <c r="I15" s="170" t="s">
        <v>273</v>
      </c>
    </row>
    <row r="16" spans="1:9" s="2" customFormat="1" ht="27.95" customHeight="1">
      <c r="A16" s="425"/>
      <c r="B16" s="439"/>
      <c r="C16" s="428"/>
      <c r="D16" s="167" t="s">
        <v>92</v>
      </c>
      <c r="E16" s="148">
        <v>9600000</v>
      </c>
      <c r="F16" s="148">
        <v>0</v>
      </c>
      <c r="G16" s="168">
        <f t="shared" si="0"/>
        <v>-9600000</v>
      </c>
      <c r="H16" s="40" t="s">
        <v>112</v>
      </c>
      <c r="I16" s="163"/>
    </row>
    <row r="17" spans="1:9" s="2" customFormat="1" ht="27.95" customHeight="1">
      <c r="A17" s="425"/>
      <c r="B17" s="439"/>
      <c r="C17" s="428"/>
      <c r="D17" s="167" t="s">
        <v>88</v>
      </c>
      <c r="E17" s="148">
        <v>0</v>
      </c>
      <c r="F17" s="148">
        <v>10000000</v>
      </c>
      <c r="G17" s="168">
        <f t="shared" si="0"/>
        <v>10000000</v>
      </c>
      <c r="H17" s="22" t="s">
        <v>113</v>
      </c>
      <c r="I17" s="162" t="s">
        <v>270</v>
      </c>
    </row>
    <row r="18" spans="1:9" s="2" customFormat="1" ht="31.5" customHeight="1">
      <c r="A18" s="426"/>
      <c r="B18" s="440"/>
      <c r="C18" s="429"/>
      <c r="D18" s="172" t="s">
        <v>40</v>
      </c>
      <c r="E18" s="148">
        <v>4000000</v>
      </c>
      <c r="F18" s="148">
        <v>0</v>
      </c>
      <c r="G18" s="168">
        <f t="shared" si="0"/>
        <v>-4000000</v>
      </c>
      <c r="H18" s="22" t="s">
        <v>115</v>
      </c>
      <c r="I18" s="163"/>
    </row>
    <row r="19" spans="1:9" s="2" customFormat="1" ht="27">
      <c r="A19" s="278" t="s">
        <v>41</v>
      </c>
      <c r="B19" s="267" t="s">
        <v>367</v>
      </c>
      <c r="C19" s="277" t="s">
        <v>369</v>
      </c>
      <c r="D19" s="172" t="s">
        <v>368</v>
      </c>
      <c r="E19" s="148">
        <v>0</v>
      </c>
      <c r="F19" s="148">
        <v>0</v>
      </c>
      <c r="G19" s="168">
        <f t="shared" si="0"/>
        <v>0</v>
      </c>
      <c r="H19" s="40"/>
      <c r="I19" s="163"/>
    </row>
    <row r="20" spans="1:9" s="2" customFormat="1" ht="31.5" customHeight="1">
      <c r="A20" s="151" t="s">
        <v>42</v>
      </c>
      <c r="B20" s="276" t="s">
        <v>376</v>
      </c>
      <c r="C20" s="169" t="s">
        <v>377</v>
      </c>
      <c r="D20" s="173" t="s">
        <v>378</v>
      </c>
      <c r="E20" s="148">
        <v>40000000</v>
      </c>
      <c r="F20" s="148">
        <v>0</v>
      </c>
      <c r="G20" s="168">
        <f t="shared" si="0"/>
        <v>-40000000</v>
      </c>
      <c r="H20" s="40"/>
      <c r="I20" s="170">
        <v>0</v>
      </c>
    </row>
    <row r="21" spans="1:9" s="2" customFormat="1" ht="25.5" customHeight="1">
      <c r="A21" s="165" t="s">
        <v>43</v>
      </c>
      <c r="B21" s="275" t="s">
        <v>379</v>
      </c>
      <c r="C21" s="166" t="s">
        <v>380</v>
      </c>
      <c r="D21" s="167" t="s">
        <v>45</v>
      </c>
      <c r="E21" s="148">
        <v>3000000</v>
      </c>
      <c r="F21" s="148">
        <v>3000000</v>
      </c>
      <c r="G21" s="168">
        <f t="shared" si="0"/>
        <v>0</v>
      </c>
      <c r="H21" s="40"/>
      <c r="I21" s="163" t="s">
        <v>46</v>
      </c>
    </row>
    <row r="22" spans="1:9" s="2" customFormat="1" ht="27">
      <c r="A22" s="436" t="s">
        <v>47</v>
      </c>
      <c r="B22" s="427" t="s">
        <v>381</v>
      </c>
      <c r="C22" s="166" t="s">
        <v>382</v>
      </c>
      <c r="D22" s="167" t="s">
        <v>48</v>
      </c>
      <c r="E22" s="148">
        <v>34177481</v>
      </c>
      <c r="F22" s="148">
        <v>21500000</v>
      </c>
      <c r="G22" s="168">
        <f t="shared" si="0"/>
        <v>-12677481</v>
      </c>
      <c r="H22" s="40"/>
      <c r="I22" s="163" t="s">
        <v>411</v>
      </c>
    </row>
    <row r="23" spans="1:9" s="2" customFormat="1" ht="29.25" customHeight="1">
      <c r="A23" s="437"/>
      <c r="B23" s="441"/>
      <c r="C23" s="264" t="s">
        <v>408</v>
      </c>
      <c r="D23" s="174" t="s">
        <v>383</v>
      </c>
      <c r="E23" s="148">
        <v>1000000</v>
      </c>
      <c r="F23" s="148">
        <v>1000000</v>
      </c>
      <c r="G23" s="168">
        <f t="shared" si="0"/>
        <v>0</v>
      </c>
      <c r="H23" s="40"/>
      <c r="I23" s="175" t="s">
        <v>410</v>
      </c>
    </row>
    <row r="24" spans="1:9" s="2" customFormat="1" ht="27" customHeight="1">
      <c r="A24" s="424" t="s">
        <v>49</v>
      </c>
      <c r="B24" s="442" t="s">
        <v>384</v>
      </c>
      <c r="C24" s="16" t="s">
        <v>385</v>
      </c>
      <c r="D24" s="280" t="s">
        <v>96</v>
      </c>
      <c r="E24" s="148">
        <v>5000000</v>
      </c>
      <c r="F24" s="148">
        <v>5000000</v>
      </c>
      <c r="G24" s="168">
        <f t="shared" si="0"/>
        <v>0</v>
      </c>
      <c r="H24" s="40"/>
      <c r="I24" s="175" t="s">
        <v>97</v>
      </c>
    </row>
    <row r="25" spans="1:9" s="2" customFormat="1" ht="25.5" customHeight="1">
      <c r="A25" s="433"/>
      <c r="B25" s="443"/>
      <c r="C25" s="279" t="s">
        <v>386</v>
      </c>
      <c r="D25" s="174" t="s">
        <v>387</v>
      </c>
      <c r="E25" s="148">
        <v>2500000</v>
      </c>
      <c r="F25" s="148">
        <v>2500000</v>
      </c>
      <c r="G25" s="168">
        <f t="shared" si="0"/>
        <v>0</v>
      </c>
      <c r="H25" s="40"/>
      <c r="I25" s="176" t="s">
        <v>274</v>
      </c>
    </row>
    <row r="26" spans="1:9" ht="25.5" customHeight="1" thickBot="1">
      <c r="A26" s="415" t="s">
        <v>22</v>
      </c>
      <c r="B26" s="416"/>
      <c r="C26" s="417"/>
      <c r="D26" s="417"/>
      <c r="E26" s="152">
        <f>SUM(E9:E25)</f>
        <v>259747481</v>
      </c>
      <c r="F26" s="152">
        <f>SUM(F9:F25)</f>
        <v>164050000</v>
      </c>
      <c r="G26" s="177">
        <f>SUM(G9:G25)</f>
        <v>-95697481</v>
      </c>
      <c r="H26" s="178"/>
      <c r="I26" s="179"/>
    </row>
    <row r="27" spans="1:9" ht="17.100000000000001" customHeight="1"/>
    <row r="28" spans="1:9" ht="17.100000000000001" customHeight="1">
      <c r="E28" s="6"/>
      <c r="G28" s="6"/>
      <c r="H28" s="6"/>
      <c r="I28" s="6"/>
    </row>
    <row r="29" spans="1:9" ht="17.100000000000001" customHeight="1"/>
  </sheetData>
  <mergeCells count="20">
    <mergeCell ref="A1:C1"/>
    <mergeCell ref="A6:I6"/>
    <mergeCell ref="A5:I5"/>
    <mergeCell ref="A2:I2"/>
    <mergeCell ref="A3:I3"/>
    <mergeCell ref="A4:I4"/>
    <mergeCell ref="A26:D26"/>
    <mergeCell ref="E7:E8"/>
    <mergeCell ref="G7:G8"/>
    <mergeCell ref="H7:H8"/>
    <mergeCell ref="I7:I8"/>
    <mergeCell ref="A10:A18"/>
    <mergeCell ref="C12:C18"/>
    <mergeCell ref="A7:D7"/>
    <mergeCell ref="A24:A25"/>
    <mergeCell ref="F7:F8"/>
    <mergeCell ref="A22:A23"/>
    <mergeCell ref="B10:B18"/>
    <mergeCell ref="B22:B23"/>
    <mergeCell ref="B24:B25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&amp;C&amp;[2</oddFooter>
  </headerFooter>
  <rowBreaks count="1" manualBreakCount="1">
    <brk id="2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topLeftCell="A16" zoomScale="85" zoomScaleNormal="85" zoomScaleSheetLayoutView="85" workbookViewId="0">
      <selection activeCell="D29" sqref="D29"/>
    </sheetView>
  </sheetViews>
  <sheetFormatPr defaultRowHeight="13.5"/>
  <cols>
    <col min="1" max="1" width="7.5546875" style="1" customWidth="1"/>
    <col min="2" max="2" width="10.6640625" style="1" customWidth="1"/>
    <col min="3" max="3" width="17.44140625" style="1" customWidth="1"/>
    <col min="4" max="4" width="21.109375" style="1" customWidth="1"/>
    <col min="5" max="6" width="15.6640625" style="7" customWidth="1"/>
    <col min="7" max="7" width="15.6640625" style="8" customWidth="1"/>
    <col min="8" max="8" width="22.21875" style="1" customWidth="1"/>
    <col min="9" max="9" width="42" style="1" customWidth="1"/>
    <col min="10" max="254" width="8.88671875" style="19"/>
    <col min="255" max="255" width="11.33203125" style="19" customWidth="1"/>
    <col min="256" max="256" width="12.77734375" style="19" customWidth="1"/>
    <col min="257" max="257" width="15.21875" style="19" customWidth="1"/>
    <col min="258" max="258" width="15" style="19" customWidth="1"/>
    <col min="259" max="259" width="14.21875" style="19" customWidth="1"/>
    <col min="260" max="260" width="14" style="19" customWidth="1"/>
    <col min="261" max="261" width="12.6640625" style="19" customWidth="1"/>
    <col min="262" max="262" width="17.33203125" style="19" customWidth="1"/>
    <col min="263" max="263" width="44.77734375" style="19" customWidth="1"/>
    <col min="264" max="510" width="8.88671875" style="19"/>
    <col min="511" max="511" width="11.33203125" style="19" customWidth="1"/>
    <col min="512" max="512" width="12.77734375" style="19" customWidth="1"/>
    <col min="513" max="513" width="15.21875" style="19" customWidth="1"/>
    <col min="514" max="514" width="15" style="19" customWidth="1"/>
    <col min="515" max="515" width="14.21875" style="19" customWidth="1"/>
    <col min="516" max="516" width="14" style="19" customWidth="1"/>
    <col min="517" max="517" width="12.6640625" style="19" customWidth="1"/>
    <col min="518" max="518" width="17.33203125" style="19" customWidth="1"/>
    <col min="519" max="519" width="44.77734375" style="19" customWidth="1"/>
    <col min="520" max="766" width="8.88671875" style="19"/>
    <col min="767" max="767" width="11.33203125" style="19" customWidth="1"/>
    <col min="768" max="768" width="12.77734375" style="19" customWidth="1"/>
    <col min="769" max="769" width="15.21875" style="19" customWidth="1"/>
    <col min="770" max="770" width="15" style="19" customWidth="1"/>
    <col min="771" max="771" width="14.21875" style="19" customWidth="1"/>
    <col min="772" max="772" width="14" style="19" customWidth="1"/>
    <col min="773" max="773" width="12.6640625" style="19" customWidth="1"/>
    <col min="774" max="774" width="17.33203125" style="19" customWidth="1"/>
    <col min="775" max="775" width="44.77734375" style="19" customWidth="1"/>
    <col min="776" max="1022" width="8.88671875" style="19"/>
    <col min="1023" max="1023" width="11.33203125" style="19" customWidth="1"/>
    <col min="1024" max="1024" width="12.77734375" style="19" customWidth="1"/>
    <col min="1025" max="1025" width="15.21875" style="19" customWidth="1"/>
    <col min="1026" max="1026" width="15" style="19" customWidth="1"/>
    <col min="1027" max="1027" width="14.21875" style="19" customWidth="1"/>
    <col min="1028" max="1028" width="14" style="19" customWidth="1"/>
    <col min="1029" max="1029" width="12.6640625" style="19" customWidth="1"/>
    <col min="1030" max="1030" width="17.33203125" style="19" customWidth="1"/>
    <col min="1031" max="1031" width="44.77734375" style="19" customWidth="1"/>
    <col min="1032" max="1278" width="8.88671875" style="19"/>
    <col min="1279" max="1279" width="11.33203125" style="19" customWidth="1"/>
    <col min="1280" max="1280" width="12.77734375" style="19" customWidth="1"/>
    <col min="1281" max="1281" width="15.21875" style="19" customWidth="1"/>
    <col min="1282" max="1282" width="15" style="19" customWidth="1"/>
    <col min="1283" max="1283" width="14.21875" style="19" customWidth="1"/>
    <col min="1284" max="1284" width="14" style="19" customWidth="1"/>
    <col min="1285" max="1285" width="12.6640625" style="19" customWidth="1"/>
    <col min="1286" max="1286" width="17.33203125" style="19" customWidth="1"/>
    <col min="1287" max="1287" width="44.77734375" style="19" customWidth="1"/>
    <col min="1288" max="1534" width="8.88671875" style="19"/>
    <col min="1535" max="1535" width="11.33203125" style="19" customWidth="1"/>
    <col min="1536" max="1536" width="12.77734375" style="19" customWidth="1"/>
    <col min="1537" max="1537" width="15.21875" style="19" customWidth="1"/>
    <col min="1538" max="1538" width="15" style="19" customWidth="1"/>
    <col min="1539" max="1539" width="14.21875" style="19" customWidth="1"/>
    <col min="1540" max="1540" width="14" style="19" customWidth="1"/>
    <col min="1541" max="1541" width="12.6640625" style="19" customWidth="1"/>
    <col min="1542" max="1542" width="17.33203125" style="19" customWidth="1"/>
    <col min="1543" max="1543" width="44.77734375" style="19" customWidth="1"/>
    <col min="1544" max="1790" width="8.88671875" style="19"/>
    <col min="1791" max="1791" width="11.33203125" style="19" customWidth="1"/>
    <col min="1792" max="1792" width="12.77734375" style="19" customWidth="1"/>
    <col min="1793" max="1793" width="15.21875" style="19" customWidth="1"/>
    <col min="1794" max="1794" width="15" style="19" customWidth="1"/>
    <col min="1795" max="1795" width="14.21875" style="19" customWidth="1"/>
    <col min="1796" max="1796" width="14" style="19" customWidth="1"/>
    <col min="1797" max="1797" width="12.6640625" style="19" customWidth="1"/>
    <col min="1798" max="1798" width="17.33203125" style="19" customWidth="1"/>
    <col min="1799" max="1799" width="44.77734375" style="19" customWidth="1"/>
    <col min="1800" max="2046" width="8.88671875" style="19"/>
    <col min="2047" max="2047" width="11.33203125" style="19" customWidth="1"/>
    <col min="2048" max="2048" width="12.77734375" style="19" customWidth="1"/>
    <col min="2049" max="2049" width="15.21875" style="19" customWidth="1"/>
    <col min="2050" max="2050" width="15" style="19" customWidth="1"/>
    <col min="2051" max="2051" width="14.21875" style="19" customWidth="1"/>
    <col min="2052" max="2052" width="14" style="19" customWidth="1"/>
    <col min="2053" max="2053" width="12.6640625" style="19" customWidth="1"/>
    <col min="2054" max="2054" width="17.33203125" style="19" customWidth="1"/>
    <col min="2055" max="2055" width="44.77734375" style="19" customWidth="1"/>
    <col min="2056" max="2302" width="8.88671875" style="19"/>
    <col min="2303" max="2303" width="11.33203125" style="19" customWidth="1"/>
    <col min="2304" max="2304" width="12.77734375" style="19" customWidth="1"/>
    <col min="2305" max="2305" width="15.21875" style="19" customWidth="1"/>
    <col min="2306" max="2306" width="15" style="19" customWidth="1"/>
    <col min="2307" max="2307" width="14.21875" style="19" customWidth="1"/>
    <col min="2308" max="2308" width="14" style="19" customWidth="1"/>
    <col min="2309" max="2309" width="12.6640625" style="19" customWidth="1"/>
    <col min="2310" max="2310" width="17.33203125" style="19" customWidth="1"/>
    <col min="2311" max="2311" width="44.77734375" style="19" customWidth="1"/>
    <col min="2312" max="2558" width="8.88671875" style="19"/>
    <col min="2559" max="2559" width="11.33203125" style="19" customWidth="1"/>
    <col min="2560" max="2560" width="12.77734375" style="19" customWidth="1"/>
    <col min="2561" max="2561" width="15.21875" style="19" customWidth="1"/>
    <col min="2562" max="2562" width="15" style="19" customWidth="1"/>
    <col min="2563" max="2563" width="14.21875" style="19" customWidth="1"/>
    <col min="2564" max="2564" width="14" style="19" customWidth="1"/>
    <col min="2565" max="2565" width="12.6640625" style="19" customWidth="1"/>
    <col min="2566" max="2566" width="17.33203125" style="19" customWidth="1"/>
    <col min="2567" max="2567" width="44.77734375" style="19" customWidth="1"/>
    <col min="2568" max="2814" width="8.88671875" style="19"/>
    <col min="2815" max="2815" width="11.33203125" style="19" customWidth="1"/>
    <col min="2816" max="2816" width="12.77734375" style="19" customWidth="1"/>
    <col min="2817" max="2817" width="15.21875" style="19" customWidth="1"/>
    <col min="2818" max="2818" width="15" style="19" customWidth="1"/>
    <col min="2819" max="2819" width="14.21875" style="19" customWidth="1"/>
    <col min="2820" max="2820" width="14" style="19" customWidth="1"/>
    <col min="2821" max="2821" width="12.6640625" style="19" customWidth="1"/>
    <col min="2822" max="2822" width="17.33203125" style="19" customWidth="1"/>
    <col min="2823" max="2823" width="44.77734375" style="19" customWidth="1"/>
    <col min="2824" max="3070" width="8.88671875" style="19"/>
    <col min="3071" max="3071" width="11.33203125" style="19" customWidth="1"/>
    <col min="3072" max="3072" width="12.77734375" style="19" customWidth="1"/>
    <col min="3073" max="3073" width="15.21875" style="19" customWidth="1"/>
    <col min="3074" max="3074" width="15" style="19" customWidth="1"/>
    <col min="3075" max="3075" width="14.21875" style="19" customWidth="1"/>
    <col min="3076" max="3076" width="14" style="19" customWidth="1"/>
    <col min="3077" max="3077" width="12.6640625" style="19" customWidth="1"/>
    <col min="3078" max="3078" width="17.33203125" style="19" customWidth="1"/>
    <col min="3079" max="3079" width="44.77734375" style="19" customWidth="1"/>
    <col min="3080" max="3326" width="8.88671875" style="19"/>
    <col min="3327" max="3327" width="11.33203125" style="19" customWidth="1"/>
    <col min="3328" max="3328" width="12.77734375" style="19" customWidth="1"/>
    <col min="3329" max="3329" width="15.21875" style="19" customWidth="1"/>
    <col min="3330" max="3330" width="15" style="19" customWidth="1"/>
    <col min="3331" max="3331" width="14.21875" style="19" customWidth="1"/>
    <col min="3332" max="3332" width="14" style="19" customWidth="1"/>
    <col min="3333" max="3333" width="12.6640625" style="19" customWidth="1"/>
    <col min="3334" max="3334" width="17.33203125" style="19" customWidth="1"/>
    <col min="3335" max="3335" width="44.77734375" style="19" customWidth="1"/>
    <col min="3336" max="3582" width="8.88671875" style="19"/>
    <col min="3583" max="3583" width="11.33203125" style="19" customWidth="1"/>
    <col min="3584" max="3584" width="12.77734375" style="19" customWidth="1"/>
    <col min="3585" max="3585" width="15.21875" style="19" customWidth="1"/>
    <col min="3586" max="3586" width="15" style="19" customWidth="1"/>
    <col min="3587" max="3587" width="14.21875" style="19" customWidth="1"/>
    <col min="3588" max="3588" width="14" style="19" customWidth="1"/>
    <col min="3589" max="3589" width="12.6640625" style="19" customWidth="1"/>
    <col min="3590" max="3590" width="17.33203125" style="19" customWidth="1"/>
    <col min="3591" max="3591" width="44.77734375" style="19" customWidth="1"/>
    <col min="3592" max="3838" width="8.88671875" style="19"/>
    <col min="3839" max="3839" width="11.33203125" style="19" customWidth="1"/>
    <col min="3840" max="3840" width="12.77734375" style="19" customWidth="1"/>
    <col min="3841" max="3841" width="15.21875" style="19" customWidth="1"/>
    <col min="3842" max="3842" width="15" style="19" customWidth="1"/>
    <col min="3843" max="3843" width="14.21875" style="19" customWidth="1"/>
    <col min="3844" max="3844" width="14" style="19" customWidth="1"/>
    <col min="3845" max="3845" width="12.6640625" style="19" customWidth="1"/>
    <col min="3846" max="3846" width="17.33203125" style="19" customWidth="1"/>
    <col min="3847" max="3847" width="44.77734375" style="19" customWidth="1"/>
    <col min="3848" max="4094" width="8.88671875" style="19"/>
    <col min="4095" max="4095" width="11.33203125" style="19" customWidth="1"/>
    <col min="4096" max="4096" width="12.77734375" style="19" customWidth="1"/>
    <col min="4097" max="4097" width="15.21875" style="19" customWidth="1"/>
    <col min="4098" max="4098" width="15" style="19" customWidth="1"/>
    <col min="4099" max="4099" width="14.21875" style="19" customWidth="1"/>
    <col min="4100" max="4100" width="14" style="19" customWidth="1"/>
    <col min="4101" max="4101" width="12.6640625" style="19" customWidth="1"/>
    <col min="4102" max="4102" width="17.33203125" style="19" customWidth="1"/>
    <col min="4103" max="4103" width="44.77734375" style="19" customWidth="1"/>
    <col min="4104" max="4350" width="8.88671875" style="19"/>
    <col min="4351" max="4351" width="11.33203125" style="19" customWidth="1"/>
    <col min="4352" max="4352" width="12.77734375" style="19" customWidth="1"/>
    <col min="4353" max="4353" width="15.21875" style="19" customWidth="1"/>
    <col min="4354" max="4354" width="15" style="19" customWidth="1"/>
    <col min="4355" max="4355" width="14.21875" style="19" customWidth="1"/>
    <col min="4356" max="4356" width="14" style="19" customWidth="1"/>
    <col min="4357" max="4357" width="12.6640625" style="19" customWidth="1"/>
    <col min="4358" max="4358" width="17.33203125" style="19" customWidth="1"/>
    <col min="4359" max="4359" width="44.77734375" style="19" customWidth="1"/>
    <col min="4360" max="4606" width="8.88671875" style="19"/>
    <col min="4607" max="4607" width="11.33203125" style="19" customWidth="1"/>
    <col min="4608" max="4608" width="12.77734375" style="19" customWidth="1"/>
    <col min="4609" max="4609" width="15.21875" style="19" customWidth="1"/>
    <col min="4610" max="4610" width="15" style="19" customWidth="1"/>
    <col min="4611" max="4611" width="14.21875" style="19" customWidth="1"/>
    <col min="4612" max="4612" width="14" style="19" customWidth="1"/>
    <col min="4613" max="4613" width="12.6640625" style="19" customWidth="1"/>
    <col min="4614" max="4614" width="17.33203125" style="19" customWidth="1"/>
    <col min="4615" max="4615" width="44.77734375" style="19" customWidth="1"/>
    <col min="4616" max="4862" width="8.88671875" style="19"/>
    <col min="4863" max="4863" width="11.33203125" style="19" customWidth="1"/>
    <col min="4864" max="4864" width="12.77734375" style="19" customWidth="1"/>
    <col min="4865" max="4865" width="15.21875" style="19" customWidth="1"/>
    <col min="4866" max="4866" width="15" style="19" customWidth="1"/>
    <col min="4867" max="4867" width="14.21875" style="19" customWidth="1"/>
    <col min="4868" max="4868" width="14" style="19" customWidth="1"/>
    <col min="4869" max="4869" width="12.6640625" style="19" customWidth="1"/>
    <col min="4870" max="4870" width="17.33203125" style="19" customWidth="1"/>
    <col min="4871" max="4871" width="44.77734375" style="19" customWidth="1"/>
    <col min="4872" max="5118" width="8.88671875" style="19"/>
    <col min="5119" max="5119" width="11.33203125" style="19" customWidth="1"/>
    <col min="5120" max="5120" width="12.77734375" style="19" customWidth="1"/>
    <col min="5121" max="5121" width="15.21875" style="19" customWidth="1"/>
    <col min="5122" max="5122" width="15" style="19" customWidth="1"/>
    <col min="5123" max="5123" width="14.21875" style="19" customWidth="1"/>
    <col min="5124" max="5124" width="14" style="19" customWidth="1"/>
    <col min="5125" max="5125" width="12.6640625" style="19" customWidth="1"/>
    <col min="5126" max="5126" width="17.33203125" style="19" customWidth="1"/>
    <col min="5127" max="5127" width="44.77734375" style="19" customWidth="1"/>
    <col min="5128" max="5374" width="8.88671875" style="19"/>
    <col min="5375" max="5375" width="11.33203125" style="19" customWidth="1"/>
    <col min="5376" max="5376" width="12.77734375" style="19" customWidth="1"/>
    <col min="5377" max="5377" width="15.21875" style="19" customWidth="1"/>
    <col min="5378" max="5378" width="15" style="19" customWidth="1"/>
    <col min="5379" max="5379" width="14.21875" style="19" customWidth="1"/>
    <col min="5380" max="5380" width="14" style="19" customWidth="1"/>
    <col min="5381" max="5381" width="12.6640625" style="19" customWidth="1"/>
    <col min="5382" max="5382" width="17.33203125" style="19" customWidth="1"/>
    <col min="5383" max="5383" width="44.77734375" style="19" customWidth="1"/>
    <col min="5384" max="5630" width="8.88671875" style="19"/>
    <col min="5631" max="5631" width="11.33203125" style="19" customWidth="1"/>
    <col min="5632" max="5632" width="12.77734375" style="19" customWidth="1"/>
    <col min="5633" max="5633" width="15.21875" style="19" customWidth="1"/>
    <col min="5634" max="5634" width="15" style="19" customWidth="1"/>
    <col min="5635" max="5635" width="14.21875" style="19" customWidth="1"/>
    <col min="5636" max="5636" width="14" style="19" customWidth="1"/>
    <col min="5637" max="5637" width="12.6640625" style="19" customWidth="1"/>
    <col min="5638" max="5638" width="17.33203125" style="19" customWidth="1"/>
    <col min="5639" max="5639" width="44.77734375" style="19" customWidth="1"/>
    <col min="5640" max="5886" width="8.88671875" style="19"/>
    <col min="5887" max="5887" width="11.33203125" style="19" customWidth="1"/>
    <col min="5888" max="5888" width="12.77734375" style="19" customWidth="1"/>
    <col min="5889" max="5889" width="15.21875" style="19" customWidth="1"/>
    <col min="5890" max="5890" width="15" style="19" customWidth="1"/>
    <col min="5891" max="5891" width="14.21875" style="19" customWidth="1"/>
    <col min="5892" max="5892" width="14" style="19" customWidth="1"/>
    <col min="5893" max="5893" width="12.6640625" style="19" customWidth="1"/>
    <col min="5894" max="5894" width="17.33203125" style="19" customWidth="1"/>
    <col min="5895" max="5895" width="44.77734375" style="19" customWidth="1"/>
    <col min="5896" max="6142" width="8.88671875" style="19"/>
    <col min="6143" max="6143" width="11.33203125" style="19" customWidth="1"/>
    <col min="6144" max="6144" width="12.77734375" style="19" customWidth="1"/>
    <col min="6145" max="6145" width="15.21875" style="19" customWidth="1"/>
    <col min="6146" max="6146" width="15" style="19" customWidth="1"/>
    <col min="6147" max="6147" width="14.21875" style="19" customWidth="1"/>
    <col min="6148" max="6148" width="14" style="19" customWidth="1"/>
    <col min="6149" max="6149" width="12.6640625" style="19" customWidth="1"/>
    <col min="6150" max="6150" width="17.33203125" style="19" customWidth="1"/>
    <col min="6151" max="6151" width="44.77734375" style="19" customWidth="1"/>
    <col min="6152" max="6398" width="8.88671875" style="19"/>
    <col min="6399" max="6399" width="11.33203125" style="19" customWidth="1"/>
    <col min="6400" max="6400" width="12.77734375" style="19" customWidth="1"/>
    <col min="6401" max="6401" width="15.21875" style="19" customWidth="1"/>
    <col min="6402" max="6402" width="15" style="19" customWidth="1"/>
    <col min="6403" max="6403" width="14.21875" style="19" customWidth="1"/>
    <col min="6404" max="6404" width="14" style="19" customWidth="1"/>
    <col min="6405" max="6405" width="12.6640625" style="19" customWidth="1"/>
    <col min="6406" max="6406" width="17.33203125" style="19" customWidth="1"/>
    <col min="6407" max="6407" width="44.77734375" style="19" customWidth="1"/>
    <col min="6408" max="6654" width="8.88671875" style="19"/>
    <col min="6655" max="6655" width="11.33203125" style="19" customWidth="1"/>
    <col min="6656" max="6656" width="12.77734375" style="19" customWidth="1"/>
    <col min="6657" max="6657" width="15.21875" style="19" customWidth="1"/>
    <col min="6658" max="6658" width="15" style="19" customWidth="1"/>
    <col min="6659" max="6659" width="14.21875" style="19" customWidth="1"/>
    <col min="6660" max="6660" width="14" style="19" customWidth="1"/>
    <col min="6661" max="6661" width="12.6640625" style="19" customWidth="1"/>
    <col min="6662" max="6662" width="17.33203125" style="19" customWidth="1"/>
    <col min="6663" max="6663" width="44.77734375" style="19" customWidth="1"/>
    <col min="6664" max="6910" width="8.88671875" style="19"/>
    <col min="6911" max="6911" width="11.33203125" style="19" customWidth="1"/>
    <col min="6912" max="6912" width="12.77734375" style="19" customWidth="1"/>
    <col min="6913" max="6913" width="15.21875" style="19" customWidth="1"/>
    <col min="6914" max="6914" width="15" style="19" customWidth="1"/>
    <col min="6915" max="6915" width="14.21875" style="19" customWidth="1"/>
    <col min="6916" max="6916" width="14" style="19" customWidth="1"/>
    <col min="6917" max="6917" width="12.6640625" style="19" customWidth="1"/>
    <col min="6918" max="6918" width="17.33203125" style="19" customWidth="1"/>
    <col min="6919" max="6919" width="44.77734375" style="19" customWidth="1"/>
    <col min="6920" max="7166" width="8.88671875" style="19"/>
    <col min="7167" max="7167" width="11.33203125" style="19" customWidth="1"/>
    <col min="7168" max="7168" width="12.77734375" style="19" customWidth="1"/>
    <col min="7169" max="7169" width="15.21875" style="19" customWidth="1"/>
    <col min="7170" max="7170" width="15" style="19" customWidth="1"/>
    <col min="7171" max="7171" width="14.21875" style="19" customWidth="1"/>
    <col min="7172" max="7172" width="14" style="19" customWidth="1"/>
    <col min="7173" max="7173" width="12.6640625" style="19" customWidth="1"/>
    <col min="7174" max="7174" width="17.33203125" style="19" customWidth="1"/>
    <col min="7175" max="7175" width="44.77734375" style="19" customWidth="1"/>
    <col min="7176" max="7422" width="8.88671875" style="19"/>
    <col min="7423" max="7423" width="11.33203125" style="19" customWidth="1"/>
    <col min="7424" max="7424" width="12.77734375" style="19" customWidth="1"/>
    <col min="7425" max="7425" width="15.21875" style="19" customWidth="1"/>
    <col min="7426" max="7426" width="15" style="19" customWidth="1"/>
    <col min="7427" max="7427" width="14.21875" style="19" customWidth="1"/>
    <col min="7428" max="7428" width="14" style="19" customWidth="1"/>
    <col min="7429" max="7429" width="12.6640625" style="19" customWidth="1"/>
    <col min="7430" max="7430" width="17.33203125" style="19" customWidth="1"/>
    <col min="7431" max="7431" width="44.77734375" style="19" customWidth="1"/>
    <col min="7432" max="7678" width="8.88671875" style="19"/>
    <col min="7679" max="7679" width="11.33203125" style="19" customWidth="1"/>
    <col min="7680" max="7680" width="12.77734375" style="19" customWidth="1"/>
    <col min="7681" max="7681" width="15.21875" style="19" customWidth="1"/>
    <col min="7682" max="7682" width="15" style="19" customWidth="1"/>
    <col min="7683" max="7683" width="14.21875" style="19" customWidth="1"/>
    <col min="7684" max="7684" width="14" style="19" customWidth="1"/>
    <col min="7685" max="7685" width="12.6640625" style="19" customWidth="1"/>
    <col min="7686" max="7686" width="17.33203125" style="19" customWidth="1"/>
    <col min="7687" max="7687" width="44.77734375" style="19" customWidth="1"/>
    <col min="7688" max="7934" width="8.88671875" style="19"/>
    <col min="7935" max="7935" width="11.33203125" style="19" customWidth="1"/>
    <col min="7936" max="7936" width="12.77734375" style="19" customWidth="1"/>
    <col min="7937" max="7937" width="15.21875" style="19" customWidth="1"/>
    <col min="7938" max="7938" width="15" style="19" customWidth="1"/>
    <col min="7939" max="7939" width="14.21875" style="19" customWidth="1"/>
    <col min="7940" max="7940" width="14" style="19" customWidth="1"/>
    <col min="7941" max="7941" width="12.6640625" style="19" customWidth="1"/>
    <col min="7942" max="7942" width="17.33203125" style="19" customWidth="1"/>
    <col min="7943" max="7943" width="44.77734375" style="19" customWidth="1"/>
    <col min="7944" max="8190" width="8.88671875" style="19"/>
    <col min="8191" max="8191" width="11.33203125" style="19" customWidth="1"/>
    <col min="8192" max="8192" width="12.77734375" style="19" customWidth="1"/>
    <col min="8193" max="8193" width="15.21875" style="19" customWidth="1"/>
    <col min="8194" max="8194" width="15" style="19" customWidth="1"/>
    <col min="8195" max="8195" width="14.21875" style="19" customWidth="1"/>
    <col min="8196" max="8196" width="14" style="19" customWidth="1"/>
    <col min="8197" max="8197" width="12.6640625" style="19" customWidth="1"/>
    <col min="8198" max="8198" width="17.33203125" style="19" customWidth="1"/>
    <col min="8199" max="8199" width="44.77734375" style="19" customWidth="1"/>
    <col min="8200" max="8446" width="8.88671875" style="19"/>
    <col min="8447" max="8447" width="11.33203125" style="19" customWidth="1"/>
    <col min="8448" max="8448" width="12.77734375" style="19" customWidth="1"/>
    <col min="8449" max="8449" width="15.21875" style="19" customWidth="1"/>
    <col min="8450" max="8450" width="15" style="19" customWidth="1"/>
    <col min="8451" max="8451" width="14.21875" style="19" customWidth="1"/>
    <col min="8452" max="8452" width="14" style="19" customWidth="1"/>
    <col min="8453" max="8453" width="12.6640625" style="19" customWidth="1"/>
    <col min="8454" max="8454" width="17.33203125" style="19" customWidth="1"/>
    <col min="8455" max="8455" width="44.77734375" style="19" customWidth="1"/>
    <col min="8456" max="8702" width="8.88671875" style="19"/>
    <col min="8703" max="8703" width="11.33203125" style="19" customWidth="1"/>
    <col min="8704" max="8704" width="12.77734375" style="19" customWidth="1"/>
    <col min="8705" max="8705" width="15.21875" style="19" customWidth="1"/>
    <col min="8706" max="8706" width="15" style="19" customWidth="1"/>
    <col min="8707" max="8707" width="14.21875" style="19" customWidth="1"/>
    <col min="8708" max="8708" width="14" style="19" customWidth="1"/>
    <col min="8709" max="8709" width="12.6640625" style="19" customWidth="1"/>
    <col min="8710" max="8710" width="17.33203125" style="19" customWidth="1"/>
    <col min="8711" max="8711" width="44.77734375" style="19" customWidth="1"/>
    <col min="8712" max="8958" width="8.88671875" style="19"/>
    <col min="8959" max="8959" width="11.33203125" style="19" customWidth="1"/>
    <col min="8960" max="8960" width="12.77734375" style="19" customWidth="1"/>
    <col min="8961" max="8961" width="15.21875" style="19" customWidth="1"/>
    <col min="8962" max="8962" width="15" style="19" customWidth="1"/>
    <col min="8963" max="8963" width="14.21875" style="19" customWidth="1"/>
    <col min="8964" max="8964" width="14" style="19" customWidth="1"/>
    <col min="8965" max="8965" width="12.6640625" style="19" customWidth="1"/>
    <col min="8966" max="8966" width="17.33203125" style="19" customWidth="1"/>
    <col min="8967" max="8967" width="44.77734375" style="19" customWidth="1"/>
    <col min="8968" max="9214" width="8.88671875" style="19"/>
    <col min="9215" max="9215" width="11.33203125" style="19" customWidth="1"/>
    <col min="9216" max="9216" width="12.77734375" style="19" customWidth="1"/>
    <col min="9217" max="9217" width="15.21875" style="19" customWidth="1"/>
    <col min="9218" max="9218" width="15" style="19" customWidth="1"/>
    <col min="9219" max="9219" width="14.21875" style="19" customWidth="1"/>
    <col min="9220" max="9220" width="14" style="19" customWidth="1"/>
    <col min="9221" max="9221" width="12.6640625" style="19" customWidth="1"/>
    <col min="9222" max="9222" width="17.33203125" style="19" customWidth="1"/>
    <col min="9223" max="9223" width="44.77734375" style="19" customWidth="1"/>
    <col min="9224" max="9470" width="8.88671875" style="19"/>
    <col min="9471" max="9471" width="11.33203125" style="19" customWidth="1"/>
    <col min="9472" max="9472" width="12.77734375" style="19" customWidth="1"/>
    <col min="9473" max="9473" width="15.21875" style="19" customWidth="1"/>
    <col min="9474" max="9474" width="15" style="19" customWidth="1"/>
    <col min="9475" max="9475" width="14.21875" style="19" customWidth="1"/>
    <col min="9476" max="9476" width="14" style="19" customWidth="1"/>
    <col min="9477" max="9477" width="12.6640625" style="19" customWidth="1"/>
    <col min="9478" max="9478" width="17.33203125" style="19" customWidth="1"/>
    <col min="9479" max="9479" width="44.77734375" style="19" customWidth="1"/>
    <col min="9480" max="9726" width="8.88671875" style="19"/>
    <col min="9727" max="9727" width="11.33203125" style="19" customWidth="1"/>
    <col min="9728" max="9728" width="12.77734375" style="19" customWidth="1"/>
    <col min="9729" max="9729" width="15.21875" style="19" customWidth="1"/>
    <col min="9730" max="9730" width="15" style="19" customWidth="1"/>
    <col min="9731" max="9731" width="14.21875" style="19" customWidth="1"/>
    <col min="9732" max="9732" width="14" style="19" customWidth="1"/>
    <col min="9733" max="9733" width="12.6640625" style="19" customWidth="1"/>
    <col min="9734" max="9734" width="17.33203125" style="19" customWidth="1"/>
    <col min="9735" max="9735" width="44.77734375" style="19" customWidth="1"/>
    <col min="9736" max="9982" width="8.88671875" style="19"/>
    <col min="9983" max="9983" width="11.33203125" style="19" customWidth="1"/>
    <col min="9984" max="9984" width="12.77734375" style="19" customWidth="1"/>
    <col min="9985" max="9985" width="15.21875" style="19" customWidth="1"/>
    <col min="9986" max="9986" width="15" style="19" customWidth="1"/>
    <col min="9987" max="9987" width="14.21875" style="19" customWidth="1"/>
    <col min="9988" max="9988" width="14" style="19" customWidth="1"/>
    <col min="9989" max="9989" width="12.6640625" style="19" customWidth="1"/>
    <col min="9990" max="9990" width="17.33203125" style="19" customWidth="1"/>
    <col min="9991" max="9991" width="44.77734375" style="19" customWidth="1"/>
    <col min="9992" max="10238" width="8.88671875" style="19"/>
    <col min="10239" max="10239" width="11.33203125" style="19" customWidth="1"/>
    <col min="10240" max="10240" width="12.77734375" style="19" customWidth="1"/>
    <col min="10241" max="10241" width="15.21875" style="19" customWidth="1"/>
    <col min="10242" max="10242" width="15" style="19" customWidth="1"/>
    <col min="10243" max="10243" width="14.21875" style="19" customWidth="1"/>
    <col min="10244" max="10244" width="14" style="19" customWidth="1"/>
    <col min="10245" max="10245" width="12.6640625" style="19" customWidth="1"/>
    <col min="10246" max="10246" width="17.33203125" style="19" customWidth="1"/>
    <col min="10247" max="10247" width="44.77734375" style="19" customWidth="1"/>
    <col min="10248" max="10494" width="8.88671875" style="19"/>
    <col min="10495" max="10495" width="11.33203125" style="19" customWidth="1"/>
    <col min="10496" max="10496" width="12.77734375" style="19" customWidth="1"/>
    <col min="10497" max="10497" width="15.21875" style="19" customWidth="1"/>
    <col min="10498" max="10498" width="15" style="19" customWidth="1"/>
    <col min="10499" max="10499" width="14.21875" style="19" customWidth="1"/>
    <col min="10500" max="10500" width="14" style="19" customWidth="1"/>
    <col min="10501" max="10501" width="12.6640625" style="19" customWidth="1"/>
    <col min="10502" max="10502" width="17.33203125" style="19" customWidth="1"/>
    <col min="10503" max="10503" width="44.77734375" style="19" customWidth="1"/>
    <col min="10504" max="10750" width="8.88671875" style="19"/>
    <col min="10751" max="10751" width="11.33203125" style="19" customWidth="1"/>
    <col min="10752" max="10752" width="12.77734375" style="19" customWidth="1"/>
    <col min="10753" max="10753" width="15.21875" style="19" customWidth="1"/>
    <col min="10754" max="10754" width="15" style="19" customWidth="1"/>
    <col min="10755" max="10755" width="14.21875" style="19" customWidth="1"/>
    <col min="10756" max="10756" width="14" style="19" customWidth="1"/>
    <col min="10757" max="10757" width="12.6640625" style="19" customWidth="1"/>
    <col min="10758" max="10758" width="17.33203125" style="19" customWidth="1"/>
    <col min="10759" max="10759" width="44.77734375" style="19" customWidth="1"/>
    <col min="10760" max="11006" width="8.88671875" style="19"/>
    <col min="11007" max="11007" width="11.33203125" style="19" customWidth="1"/>
    <col min="11008" max="11008" width="12.77734375" style="19" customWidth="1"/>
    <col min="11009" max="11009" width="15.21875" style="19" customWidth="1"/>
    <col min="11010" max="11010" width="15" style="19" customWidth="1"/>
    <col min="11011" max="11011" width="14.21875" style="19" customWidth="1"/>
    <col min="11012" max="11012" width="14" style="19" customWidth="1"/>
    <col min="11013" max="11013" width="12.6640625" style="19" customWidth="1"/>
    <col min="11014" max="11014" width="17.33203125" style="19" customWidth="1"/>
    <col min="11015" max="11015" width="44.77734375" style="19" customWidth="1"/>
    <col min="11016" max="11262" width="8.88671875" style="19"/>
    <col min="11263" max="11263" width="11.33203125" style="19" customWidth="1"/>
    <col min="11264" max="11264" width="12.77734375" style="19" customWidth="1"/>
    <col min="11265" max="11265" width="15.21875" style="19" customWidth="1"/>
    <col min="11266" max="11266" width="15" style="19" customWidth="1"/>
    <col min="11267" max="11267" width="14.21875" style="19" customWidth="1"/>
    <col min="11268" max="11268" width="14" style="19" customWidth="1"/>
    <col min="11269" max="11269" width="12.6640625" style="19" customWidth="1"/>
    <col min="11270" max="11270" width="17.33203125" style="19" customWidth="1"/>
    <col min="11271" max="11271" width="44.77734375" style="19" customWidth="1"/>
    <col min="11272" max="11518" width="8.88671875" style="19"/>
    <col min="11519" max="11519" width="11.33203125" style="19" customWidth="1"/>
    <col min="11520" max="11520" width="12.77734375" style="19" customWidth="1"/>
    <col min="11521" max="11521" width="15.21875" style="19" customWidth="1"/>
    <col min="11522" max="11522" width="15" style="19" customWidth="1"/>
    <col min="11523" max="11523" width="14.21875" style="19" customWidth="1"/>
    <col min="11524" max="11524" width="14" style="19" customWidth="1"/>
    <col min="11525" max="11525" width="12.6640625" style="19" customWidth="1"/>
    <col min="11526" max="11526" width="17.33203125" style="19" customWidth="1"/>
    <col min="11527" max="11527" width="44.77734375" style="19" customWidth="1"/>
    <col min="11528" max="11774" width="8.88671875" style="19"/>
    <col min="11775" max="11775" width="11.33203125" style="19" customWidth="1"/>
    <col min="11776" max="11776" width="12.77734375" style="19" customWidth="1"/>
    <col min="11777" max="11777" width="15.21875" style="19" customWidth="1"/>
    <col min="11778" max="11778" width="15" style="19" customWidth="1"/>
    <col min="11779" max="11779" width="14.21875" style="19" customWidth="1"/>
    <col min="11780" max="11780" width="14" style="19" customWidth="1"/>
    <col min="11781" max="11781" width="12.6640625" style="19" customWidth="1"/>
    <col min="11782" max="11782" width="17.33203125" style="19" customWidth="1"/>
    <col min="11783" max="11783" width="44.77734375" style="19" customWidth="1"/>
    <col min="11784" max="12030" width="8.88671875" style="19"/>
    <col min="12031" max="12031" width="11.33203125" style="19" customWidth="1"/>
    <col min="12032" max="12032" width="12.77734375" style="19" customWidth="1"/>
    <col min="12033" max="12033" width="15.21875" style="19" customWidth="1"/>
    <col min="12034" max="12034" width="15" style="19" customWidth="1"/>
    <col min="12035" max="12035" width="14.21875" style="19" customWidth="1"/>
    <col min="12036" max="12036" width="14" style="19" customWidth="1"/>
    <col min="12037" max="12037" width="12.6640625" style="19" customWidth="1"/>
    <col min="12038" max="12038" width="17.33203125" style="19" customWidth="1"/>
    <col min="12039" max="12039" width="44.77734375" style="19" customWidth="1"/>
    <col min="12040" max="12286" width="8.88671875" style="19"/>
    <col min="12287" max="12287" width="11.33203125" style="19" customWidth="1"/>
    <col min="12288" max="12288" width="12.77734375" style="19" customWidth="1"/>
    <col min="12289" max="12289" width="15.21875" style="19" customWidth="1"/>
    <col min="12290" max="12290" width="15" style="19" customWidth="1"/>
    <col min="12291" max="12291" width="14.21875" style="19" customWidth="1"/>
    <col min="12292" max="12292" width="14" style="19" customWidth="1"/>
    <col min="12293" max="12293" width="12.6640625" style="19" customWidth="1"/>
    <col min="12294" max="12294" width="17.33203125" style="19" customWidth="1"/>
    <col min="12295" max="12295" width="44.77734375" style="19" customWidth="1"/>
    <col min="12296" max="12542" width="8.88671875" style="19"/>
    <col min="12543" max="12543" width="11.33203125" style="19" customWidth="1"/>
    <col min="12544" max="12544" width="12.77734375" style="19" customWidth="1"/>
    <col min="12545" max="12545" width="15.21875" style="19" customWidth="1"/>
    <col min="12546" max="12546" width="15" style="19" customWidth="1"/>
    <col min="12547" max="12547" width="14.21875" style="19" customWidth="1"/>
    <col min="12548" max="12548" width="14" style="19" customWidth="1"/>
    <col min="12549" max="12549" width="12.6640625" style="19" customWidth="1"/>
    <col min="12550" max="12550" width="17.33203125" style="19" customWidth="1"/>
    <col min="12551" max="12551" width="44.77734375" style="19" customWidth="1"/>
    <col min="12552" max="12798" width="8.88671875" style="19"/>
    <col min="12799" max="12799" width="11.33203125" style="19" customWidth="1"/>
    <col min="12800" max="12800" width="12.77734375" style="19" customWidth="1"/>
    <col min="12801" max="12801" width="15.21875" style="19" customWidth="1"/>
    <col min="12802" max="12802" width="15" style="19" customWidth="1"/>
    <col min="12803" max="12803" width="14.21875" style="19" customWidth="1"/>
    <col min="12804" max="12804" width="14" style="19" customWidth="1"/>
    <col min="12805" max="12805" width="12.6640625" style="19" customWidth="1"/>
    <col min="12806" max="12806" width="17.33203125" style="19" customWidth="1"/>
    <col min="12807" max="12807" width="44.77734375" style="19" customWidth="1"/>
    <col min="12808" max="13054" width="8.88671875" style="19"/>
    <col min="13055" max="13055" width="11.33203125" style="19" customWidth="1"/>
    <col min="13056" max="13056" width="12.77734375" style="19" customWidth="1"/>
    <col min="13057" max="13057" width="15.21875" style="19" customWidth="1"/>
    <col min="13058" max="13058" width="15" style="19" customWidth="1"/>
    <col min="13059" max="13059" width="14.21875" style="19" customWidth="1"/>
    <col min="13060" max="13060" width="14" style="19" customWidth="1"/>
    <col min="13061" max="13061" width="12.6640625" style="19" customWidth="1"/>
    <col min="13062" max="13062" width="17.33203125" style="19" customWidth="1"/>
    <col min="13063" max="13063" width="44.77734375" style="19" customWidth="1"/>
    <col min="13064" max="13310" width="8.88671875" style="19"/>
    <col min="13311" max="13311" width="11.33203125" style="19" customWidth="1"/>
    <col min="13312" max="13312" width="12.77734375" style="19" customWidth="1"/>
    <col min="13313" max="13313" width="15.21875" style="19" customWidth="1"/>
    <col min="13314" max="13314" width="15" style="19" customWidth="1"/>
    <col min="13315" max="13315" width="14.21875" style="19" customWidth="1"/>
    <col min="13316" max="13316" width="14" style="19" customWidth="1"/>
    <col min="13317" max="13317" width="12.6640625" style="19" customWidth="1"/>
    <col min="13318" max="13318" width="17.33203125" style="19" customWidth="1"/>
    <col min="13319" max="13319" width="44.77734375" style="19" customWidth="1"/>
    <col min="13320" max="13566" width="8.88671875" style="19"/>
    <col min="13567" max="13567" width="11.33203125" style="19" customWidth="1"/>
    <col min="13568" max="13568" width="12.77734375" style="19" customWidth="1"/>
    <col min="13569" max="13569" width="15.21875" style="19" customWidth="1"/>
    <col min="13570" max="13570" width="15" style="19" customWidth="1"/>
    <col min="13571" max="13571" width="14.21875" style="19" customWidth="1"/>
    <col min="13572" max="13572" width="14" style="19" customWidth="1"/>
    <col min="13573" max="13573" width="12.6640625" style="19" customWidth="1"/>
    <col min="13574" max="13574" width="17.33203125" style="19" customWidth="1"/>
    <col min="13575" max="13575" width="44.77734375" style="19" customWidth="1"/>
    <col min="13576" max="13822" width="8.88671875" style="19"/>
    <col min="13823" max="13823" width="11.33203125" style="19" customWidth="1"/>
    <col min="13824" max="13824" width="12.77734375" style="19" customWidth="1"/>
    <col min="13825" max="13825" width="15.21875" style="19" customWidth="1"/>
    <col min="13826" max="13826" width="15" style="19" customWidth="1"/>
    <col min="13827" max="13827" width="14.21875" style="19" customWidth="1"/>
    <col min="13828" max="13828" width="14" style="19" customWidth="1"/>
    <col min="13829" max="13829" width="12.6640625" style="19" customWidth="1"/>
    <col min="13830" max="13830" width="17.33203125" style="19" customWidth="1"/>
    <col min="13831" max="13831" width="44.77734375" style="19" customWidth="1"/>
    <col min="13832" max="14078" width="8.88671875" style="19"/>
    <col min="14079" max="14079" width="11.33203125" style="19" customWidth="1"/>
    <col min="14080" max="14080" width="12.77734375" style="19" customWidth="1"/>
    <col min="14081" max="14081" width="15.21875" style="19" customWidth="1"/>
    <col min="14082" max="14082" width="15" style="19" customWidth="1"/>
    <col min="14083" max="14083" width="14.21875" style="19" customWidth="1"/>
    <col min="14084" max="14084" width="14" style="19" customWidth="1"/>
    <col min="14085" max="14085" width="12.6640625" style="19" customWidth="1"/>
    <col min="14086" max="14086" width="17.33203125" style="19" customWidth="1"/>
    <col min="14087" max="14087" width="44.77734375" style="19" customWidth="1"/>
    <col min="14088" max="14334" width="8.88671875" style="19"/>
    <col min="14335" max="14335" width="11.33203125" style="19" customWidth="1"/>
    <col min="14336" max="14336" width="12.77734375" style="19" customWidth="1"/>
    <col min="14337" max="14337" width="15.21875" style="19" customWidth="1"/>
    <col min="14338" max="14338" width="15" style="19" customWidth="1"/>
    <col min="14339" max="14339" width="14.21875" style="19" customWidth="1"/>
    <col min="14340" max="14340" width="14" style="19" customWidth="1"/>
    <col min="14341" max="14341" width="12.6640625" style="19" customWidth="1"/>
    <col min="14342" max="14342" width="17.33203125" style="19" customWidth="1"/>
    <col min="14343" max="14343" width="44.77734375" style="19" customWidth="1"/>
    <col min="14344" max="14590" width="8.88671875" style="19"/>
    <col min="14591" max="14591" width="11.33203125" style="19" customWidth="1"/>
    <col min="14592" max="14592" width="12.77734375" style="19" customWidth="1"/>
    <col min="14593" max="14593" width="15.21875" style="19" customWidth="1"/>
    <col min="14594" max="14594" width="15" style="19" customWidth="1"/>
    <col min="14595" max="14595" width="14.21875" style="19" customWidth="1"/>
    <col min="14596" max="14596" width="14" style="19" customWidth="1"/>
    <col min="14597" max="14597" width="12.6640625" style="19" customWidth="1"/>
    <col min="14598" max="14598" width="17.33203125" style="19" customWidth="1"/>
    <col min="14599" max="14599" width="44.77734375" style="19" customWidth="1"/>
    <col min="14600" max="14846" width="8.88671875" style="19"/>
    <col min="14847" max="14847" width="11.33203125" style="19" customWidth="1"/>
    <col min="14848" max="14848" width="12.77734375" style="19" customWidth="1"/>
    <col min="14849" max="14849" width="15.21875" style="19" customWidth="1"/>
    <col min="14850" max="14850" width="15" style="19" customWidth="1"/>
    <col min="14851" max="14851" width="14.21875" style="19" customWidth="1"/>
    <col min="14852" max="14852" width="14" style="19" customWidth="1"/>
    <col min="14853" max="14853" width="12.6640625" style="19" customWidth="1"/>
    <col min="14854" max="14854" width="17.33203125" style="19" customWidth="1"/>
    <col min="14855" max="14855" width="44.77734375" style="19" customWidth="1"/>
    <col min="14856" max="15102" width="8.88671875" style="19"/>
    <col min="15103" max="15103" width="11.33203125" style="19" customWidth="1"/>
    <col min="15104" max="15104" width="12.77734375" style="19" customWidth="1"/>
    <col min="15105" max="15105" width="15.21875" style="19" customWidth="1"/>
    <col min="15106" max="15106" width="15" style="19" customWidth="1"/>
    <col min="15107" max="15107" width="14.21875" style="19" customWidth="1"/>
    <col min="15108" max="15108" width="14" style="19" customWidth="1"/>
    <col min="15109" max="15109" width="12.6640625" style="19" customWidth="1"/>
    <col min="15110" max="15110" width="17.33203125" style="19" customWidth="1"/>
    <col min="15111" max="15111" width="44.77734375" style="19" customWidth="1"/>
    <col min="15112" max="15358" width="8.88671875" style="19"/>
    <col min="15359" max="15359" width="11.33203125" style="19" customWidth="1"/>
    <col min="15360" max="15360" width="12.77734375" style="19" customWidth="1"/>
    <col min="15361" max="15361" width="15.21875" style="19" customWidth="1"/>
    <col min="15362" max="15362" width="15" style="19" customWidth="1"/>
    <col min="15363" max="15363" width="14.21875" style="19" customWidth="1"/>
    <col min="15364" max="15364" width="14" style="19" customWidth="1"/>
    <col min="15365" max="15365" width="12.6640625" style="19" customWidth="1"/>
    <col min="15366" max="15366" width="17.33203125" style="19" customWidth="1"/>
    <col min="15367" max="15367" width="44.77734375" style="19" customWidth="1"/>
    <col min="15368" max="15614" width="8.88671875" style="19"/>
    <col min="15615" max="15615" width="11.33203125" style="19" customWidth="1"/>
    <col min="15616" max="15616" width="12.77734375" style="19" customWidth="1"/>
    <col min="15617" max="15617" width="15.21875" style="19" customWidth="1"/>
    <col min="15618" max="15618" width="15" style="19" customWidth="1"/>
    <col min="15619" max="15619" width="14.21875" style="19" customWidth="1"/>
    <col min="15620" max="15620" width="14" style="19" customWidth="1"/>
    <col min="15621" max="15621" width="12.6640625" style="19" customWidth="1"/>
    <col min="15622" max="15622" width="17.33203125" style="19" customWidth="1"/>
    <col min="15623" max="15623" width="44.77734375" style="19" customWidth="1"/>
    <col min="15624" max="15870" width="8.88671875" style="19"/>
    <col min="15871" max="15871" width="11.33203125" style="19" customWidth="1"/>
    <col min="15872" max="15872" width="12.77734375" style="19" customWidth="1"/>
    <col min="15873" max="15873" width="15.21875" style="19" customWidth="1"/>
    <col min="15874" max="15874" width="15" style="19" customWidth="1"/>
    <col min="15875" max="15875" width="14.21875" style="19" customWidth="1"/>
    <col min="15876" max="15876" width="14" style="19" customWidth="1"/>
    <col min="15877" max="15877" width="12.6640625" style="19" customWidth="1"/>
    <col min="15878" max="15878" width="17.33203125" style="19" customWidth="1"/>
    <col min="15879" max="15879" width="44.77734375" style="19" customWidth="1"/>
    <col min="15880" max="16126" width="8.88671875" style="19"/>
    <col min="16127" max="16127" width="11.33203125" style="19" customWidth="1"/>
    <col min="16128" max="16128" width="12.77734375" style="19" customWidth="1"/>
    <col min="16129" max="16129" width="15.21875" style="19" customWidth="1"/>
    <col min="16130" max="16130" width="15" style="19" customWidth="1"/>
    <col min="16131" max="16131" width="14.21875" style="19" customWidth="1"/>
    <col min="16132" max="16132" width="14" style="19" customWidth="1"/>
    <col min="16133" max="16133" width="12.6640625" style="19" customWidth="1"/>
    <col min="16134" max="16134" width="17.33203125" style="19" customWidth="1"/>
    <col min="16135" max="16135" width="44.77734375" style="19" customWidth="1"/>
    <col min="16136" max="16384" width="8.88671875" style="19"/>
  </cols>
  <sheetData>
    <row r="1" spans="1:9">
      <c r="A1" s="444"/>
      <c r="B1" s="444"/>
      <c r="C1" s="146"/>
      <c r="D1" s="263"/>
      <c r="E1" s="1"/>
      <c r="F1" s="5"/>
      <c r="G1" s="1"/>
      <c r="I1" s="35"/>
    </row>
    <row r="2" spans="1:9" ht="16.5">
      <c r="A2" s="447" t="s">
        <v>94</v>
      </c>
      <c r="B2" s="447"/>
      <c r="C2" s="447"/>
      <c r="D2" s="447"/>
      <c r="E2" s="447"/>
      <c r="F2" s="447"/>
      <c r="G2" s="447"/>
      <c r="H2" s="447"/>
      <c r="I2" s="447"/>
    </row>
    <row r="3" spans="1:9" ht="25.5">
      <c r="A3" s="448" t="s">
        <v>103</v>
      </c>
      <c r="B3" s="448"/>
      <c r="C3" s="448"/>
      <c r="D3" s="448"/>
      <c r="E3" s="448"/>
      <c r="F3" s="448"/>
      <c r="G3" s="448"/>
      <c r="H3" s="448"/>
      <c r="I3" s="448"/>
    </row>
    <row r="4" spans="1:9" ht="14.25">
      <c r="A4" s="449" t="s">
        <v>104</v>
      </c>
      <c r="B4" s="449"/>
      <c r="C4" s="449"/>
      <c r="D4" s="449"/>
      <c r="E4" s="449"/>
      <c r="F4" s="449"/>
      <c r="G4" s="449"/>
      <c r="H4" s="449"/>
      <c r="I4" s="449"/>
    </row>
    <row r="5" spans="1:9" ht="16.5">
      <c r="A5" s="450" t="s">
        <v>25</v>
      </c>
      <c r="B5" s="450"/>
      <c r="C5" s="450"/>
      <c r="D5" s="450"/>
      <c r="E5" s="450"/>
      <c r="F5" s="450"/>
      <c r="G5" s="450"/>
      <c r="H5" s="450"/>
      <c r="I5" s="450"/>
    </row>
    <row r="6" spans="1:9" ht="17.25" thickBot="1">
      <c r="A6" s="451" t="s">
        <v>51</v>
      </c>
      <c r="B6" s="451"/>
      <c r="C6" s="451"/>
      <c r="D6" s="451"/>
      <c r="E6" s="451"/>
      <c r="F6" s="451"/>
      <c r="G6" s="451"/>
      <c r="H6" s="451"/>
      <c r="I6" s="451"/>
    </row>
    <row r="7" spans="1:9">
      <c r="A7" s="454" t="s">
        <v>52</v>
      </c>
      <c r="B7" s="455"/>
      <c r="C7" s="455"/>
      <c r="D7" s="456"/>
      <c r="E7" s="418" t="s">
        <v>117</v>
      </c>
      <c r="F7" s="418" t="s">
        <v>116</v>
      </c>
      <c r="G7" s="452" t="s">
        <v>24</v>
      </c>
      <c r="H7" s="420" t="s">
        <v>354</v>
      </c>
      <c r="I7" s="422" t="s">
        <v>33</v>
      </c>
    </row>
    <row r="8" spans="1:9">
      <c r="A8" s="153" t="s">
        <v>4</v>
      </c>
      <c r="B8" s="38" t="s">
        <v>5</v>
      </c>
      <c r="C8" s="281" t="s">
        <v>6</v>
      </c>
      <c r="D8" s="282" t="s">
        <v>366</v>
      </c>
      <c r="E8" s="435"/>
      <c r="F8" s="419"/>
      <c r="G8" s="453"/>
      <c r="H8" s="421"/>
      <c r="I8" s="423"/>
    </row>
    <row r="9" spans="1:9">
      <c r="A9" s="464" t="s">
        <v>53</v>
      </c>
      <c r="B9" s="468" t="s">
        <v>54</v>
      </c>
      <c r="C9" s="9" t="s">
        <v>55</v>
      </c>
      <c r="D9" s="18" t="s">
        <v>388</v>
      </c>
      <c r="E9" s="23">
        <v>67200000</v>
      </c>
      <c r="F9" s="23">
        <v>38400000</v>
      </c>
      <c r="G9" s="186">
        <f>F9-E9</f>
        <v>-28800000</v>
      </c>
      <c r="H9" s="11" t="s">
        <v>362</v>
      </c>
      <c r="I9" s="154" t="s">
        <v>350</v>
      </c>
    </row>
    <row r="10" spans="1:9">
      <c r="A10" s="465"/>
      <c r="B10" s="469"/>
      <c r="C10" s="9" t="s">
        <v>56</v>
      </c>
      <c r="D10" s="9" t="s">
        <v>389</v>
      </c>
      <c r="E10" s="23">
        <v>5600000</v>
      </c>
      <c r="F10" s="23">
        <v>3200000</v>
      </c>
      <c r="G10" s="186">
        <f t="shared" ref="G10:G44" si="0">F10-E10</f>
        <v>-2400000</v>
      </c>
      <c r="H10" s="11" t="s">
        <v>362</v>
      </c>
      <c r="I10" s="154" t="s">
        <v>351</v>
      </c>
    </row>
    <row r="11" spans="1:9" ht="27">
      <c r="A11" s="465"/>
      <c r="B11" s="469"/>
      <c r="C11" s="9" t="s">
        <v>26</v>
      </c>
      <c r="D11" s="9" t="s">
        <v>390</v>
      </c>
      <c r="E11" s="23">
        <v>6720000</v>
      </c>
      <c r="F11" s="23">
        <v>3840000</v>
      </c>
      <c r="G11" s="186">
        <f t="shared" si="0"/>
        <v>-2880000</v>
      </c>
      <c r="H11" s="11" t="s">
        <v>362</v>
      </c>
      <c r="I11" s="154" t="s">
        <v>352</v>
      </c>
    </row>
    <row r="12" spans="1:9" ht="27">
      <c r="A12" s="465"/>
      <c r="B12" s="470"/>
      <c r="C12" s="20" t="s">
        <v>77</v>
      </c>
      <c r="D12" s="9" t="s">
        <v>391</v>
      </c>
      <c r="E12" s="23">
        <v>400000</v>
      </c>
      <c r="F12" s="23">
        <v>200000</v>
      </c>
      <c r="G12" s="186">
        <f t="shared" si="0"/>
        <v>-200000</v>
      </c>
      <c r="H12" s="11" t="s">
        <v>362</v>
      </c>
      <c r="I12" s="155" t="s">
        <v>353</v>
      </c>
    </row>
    <row r="13" spans="1:9" ht="21" customHeight="1">
      <c r="A13" s="465"/>
      <c r="B13" s="191" t="s">
        <v>296</v>
      </c>
      <c r="C13" s="192"/>
      <c r="D13" s="192"/>
      <c r="E13" s="193">
        <f>SUM(E9:E12)</f>
        <v>79920000</v>
      </c>
      <c r="F13" s="193">
        <f t="shared" ref="F13:G13" si="1">SUM(F9:F12)</f>
        <v>45640000</v>
      </c>
      <c r="G13" s="193">
        <f t="shared" si="1"/>
        <v>-34280000</v>
      </c>
      <c r="H13" s="194"/>
      <c r="I13" s="195"/>
    </row>
    <row r="14" spans="1:9" ht="27">
      <c r="A14" s="465"/>
      <c r="B14" s="468" t="s">
        <v>57</v>
      </c>
      <c r="C14" s="9" t="s">
        <v>58</v>
      </c>
      <c r="D14" s="9" t="s">
        <v>392</v>
      </c>
      <c r="E14" s="23">
        <v>2000000</v>
      </c>
      <c r="F14" s="23">
        <v>2000000</v>
      </c>
      <c r="G14" s="186">
        <f t="shared" si="0"/>
        <v>0</v>
      </c>
      <c r="H14" s="11"/>
      <c r="I14" s="154" t="s">
        <v>95</v>
      </c>
    </row>
    <row r="15" spans="1:9" ht="67.5">
      <c r="A15" s="465"/>
      <c r="B15" s="469"/>
      <c r="C15" s="9" t="s">
        <v>23</v>
      </c>
      <c r="D15" s="9" t="s">
        <v>393</v>
      </c>
      <c r="E15" s="23">
        <v>1900000</v>
      </c>
      <c r="F15" s="23">
        <v>2320000</v>
      </c>
      <c r="G15" s="186">
        <f t="shared" si="0"/>
        <v>420000</v>
      </c>
      <c r="H15" s="11" t="s">
        <v>409</v>
      </c>
      <c r="I15" s="154" t="s">
        <v>412</v>
      </c>
    </row>
    <row r="16" spans="1:9">
      <c r="A16" s="465"/>
      <c r="B16" s="470"/>
      <c r="C16" s="9" t="s">
        <v>78</v>
      </c>
      <c r="D16" s="9" t="s">
        <v>394</v>
      </c>
      <c r="E16" s="23">
        <v>200000</v>
      </c>
      <c r="F16" s="23"/>
      <c r="G16" s="186">
        <f t="shared" si="0"/>
        <v>-200000</v>
      </c>
      <c r="H16" s="11"/>
      <c r="I16" s="154" t="s">
        <v>85</v>
      </c>
    </row>
    <row r="17" spans="1:9" ht="21" customHeight="1">
      <c r="A17" s="465"/>
      <c r="B17" s="191" t="s">
        <v>296</v>
      </c>
      <c r="C17" s="192"/>
      <c r="D17" s="192"/>
      <c r="E17" s="193">
        <f>SUM(E14:E16)</f>
        <v>4100000</v>
      </c>
      <c r="F17" s="193">
        <f t="shared" ref="F17:G17" si="2">SUM(F14:F16)</f>
        <v>4320000</v>
      </c>
      <c r="G17" s="193">
        <f t="shared" si="2"/>
        <v>220000</v>
      </c>
      <c r="H17" s="194"/>
      <c r="I17" s="195"/>
    </row>
    <row r="18" spans="1:9" ht="27">
      <c r="A18" s="465"/>
      <c r="B18" s="468" t="s">
        <v>59</v>
      </c>
      <c r="C18" s="9" t="s">
        <v>27</v>
      </c>
      <c r="D18" s="9" t="s">
        <v>395</v>
      </c>
      <c r="E18" s="23">
        <v>1000000</v>
      </c>
      <c r="F18" s="23">
        <v>1000000</v>
      </c>
      <c r="G18" s="186">
        <f t="shared" si="0"/>
        <v>0</v>
      </c>
      <c r="H18" s="11"/>
      <c r="I18" s="155" t="s">
        <v>287</v>
      </c>
    </row>
    <row r="19" spans="1:9" ht="54">
      <c r="A19" s="465"/>
      <c r="B19" s="469"/>
      <c r="C19" s="12" t="s">
        <v>101</v>
      </c>
      <c r="D19" s="12" t="s">
        <v>396</v>
      </c>
      <c r="E19" s="23">
        <v>6300000</v>
      </c>
      <c r="F19" s="23">
        <v>8200000</v>
      </c>
      <c r="G19" s="186">
        <f t="shared" si="0"/>
        <v>1900000</v>
      </c>
      <c r="H19" s="11" t="s">
        <v>360</v>
      </c>
      <c r="I19" s="154" t="s">
        <v>363</v>
      </c>
    </row>
    <row r="20" spans="1:9">
      <c r="A20" s="465"/>
      <c r="B20" s="469"/>
      <c r="C20" s="9" t="s">
        <v>28</v>
      </c>
      <c r="D20" s="9" t="s">
        <v>397</v>
      </c>
      <c r="E20" s="23">
        <v>240000</v>
      </c>
      <c r="F20" s="23">
        <v>600000</v>
      </c>
      <c r="G20" s="186">
        <f>F20-E20</f>
        <v>360000</v>
      </c>
      <c r="H20" s="11" t="s">
        <v>356</v>
      </c>
      <c r="I20" s="154" t="s">
        <v>361</v>
      </c>
    </row>
    <row r="21" spans="1:9" ht="48.75" customHeight="1">
      <c r="A21" s="465"/>
      <c r="B21" s="470"/>
      <c r="C21" s="9" t="s">
        <v>29</v>
      </c>
      <c r="D21" s="9" t="s">
        <v>398</v>
      </c>
      <c r="E21" s="187">
        <v>365000</v>
      </c>
      <c r="F21" s="23">
        <v>700000</v>
      </c>
      <c r="G21" s="186">
        <f t="shared" si="0"/>
        <v>335000</v>
      </c>
      <c r="H21" s="30" t="s">
        <v>357</v>
      </c>
      <c r="I21" s="155" t="s">
        <v>98</v>
      </c>
    </row>
    <row r="22" spans="1:9" ht="21" customHeight="1">
      <c r="A22" s="466"/>
      <c r="B22" s="196" t="s">
        <v>296</v>
      </c>
      <c r="C22" s="197"/>
      <c r="D22" s="197"/>
      <c r="E22" s="198">
        <f>SUM(E18:E21)</f>
        <v>7905000</v>
      </c>
      <c r="F22" s="198">
        <f t="shared" ref="F22:G22" si="3">SUM(F18:F21)</f>
        <v>10500000</v>
      </c>
      <c r="G22" s="198">
        <f t="shared" si="3"/>
        <v>2595000</v>
      </c>
      <c r="H22" s="199"/>
      <c r="I22" s="200"/>
    </row>
    <row r="23" spans="1:9">
      <c r="A23" s="464" t="s">
        <v>60</v>
      </c>
      <c r="B23" s="147" t="s">
        <v>61</v>
      </c>
      <c r="C23" s="18" t="s">
        <v>62</v>
      </c>
      <c r="D23" s="18" t="s">
        <v>399</v>
      </c>
      <c r="E23" s="188">
        <v>0</v>
      </c>
      <c r="F23" s="188">
        <v>3000000</v>
      </c>
      <c r="G23" s="189">
        <f t="shared" si="0"/>
        <v>3000000</v>
      </c>
      <c r="H23" s="184"/>
      <c r="I23" s="185" t="s">
        <v>63</v>
      </c>
    </row>
    <row r="24" spans="1:9" ht="20.25" customHeight="1">
      <c r="A24" s="465"/>
      <c r="B24" s="212" t="s">
        <v>296</v>
      </c>
      <c r="C24" s="197"/>
      <c r="D24" s="197"/>
      <c r="E24" s="198">
        <f>SUM(E23)</f>
        <v>0</v>
      </c>
      <c r="F24" s="198">
        <f t="shared" ref="F24:G24" si="4">SUM(F23)</f>
        <v>3000000</v>
      </c>
      <c r="G24" s="198">
        <f t="shared" si="4"/>
        <v>3000000</v>
      </c>
      <c r="H24" s="199"/>
      <c r="I24" s="200"/>
    </row>
    <row r="25" spans="1:9" ht="54">
      <c r="A25" s="467" t="s">
        <v>64</v>
      </c>
      <c r="B25" s="457" t="s">
        <v>402</v>
      </c>
      <c r="C25" s="265" t="s">
        <v>403</v>
      </c>
      <c r="D25" s="284" t="s">
        <v>400</v>
      </c>
      <c r="E25" s="23">
        <v>1000000</v>
      </c>
      <c r="F25" s="23">
        <v>15000000</v>
      </c>
      <c r="G25" s="186">
        <f t="shared" si="0"/>
        <v>14000000</v>
      </c>
      <c r="H25" s="40" t="s">
        <v>109</v>
      </c>
      <c r="I25" s="154" t="s">
        <v>294</v>
      </c>
    </row>
    <row r="26" spans="1:9" ht="27">
      <c r="A26" s="467"/>
      <c r="B26" s="458"/>
      <c r="C26" s="265" t="s">
        <v>404</v>
      </c>
      <c r="D26" s="16" t="s">
        <v>401</v>
      </c>
      <c r="E26" s="283">
        <v>16000000</v>
      </c>
      <c r="F26" s="24">
        <v>2500000</v>
      </c>
      <c r="G26" s="186">
        <f t="shared" si="0"/>
        <v>-13500000</v>
      </c>
      <c r="H26" s="11" t="s">
        <v>261</v>
      </c>
      <c r="I26" s="154" t="s">
        <v>93</v>
      </c>
    </row>
    <row r="27" spans="1:9" ht="94.5">
      <c r="A27" s="467"/>
      <c r="B27" s="458"/>
      <c r="C27" s="471" t="s">
        <v>405</v>
      </c>
      <c r="D27" s="205" t="s">
        <v>87</v>
      </c>
      <c r="E27" s="23">
        <v>4170000</v>
      </c>
      <c r="F27" s="23">
        <v>3910000</v>
      </c>
      <c r="G27" s="186">
        <f t="shared" si="0"/>
        <v>-260000</v>
      </c>
      <c r="H27" s="30" t="s">
        <v>290</v>
      </c>
      <c r="I27" s="154" t="s">
        <v>293</v>
      </c>
    </row>
    <row r="28" spans="1:9" ht="81">
      <c r="A28" s="467"/>
      <c r="B28" s="458"/>
      <c r="C28" s="471"/>
      <c r="D28" s="205" t="s">
        <v>89</v>
      </c>
      <c r="E28" s="23">
        <v>57300000</v>
      </c>
      <c r="F28" s="23">
        <v>3480000</v>
      </c>
      <c r="G28" s="186">
        <f t="shared" si="0"/>
        <v>-53820000</v>
      </c>
      <c r="H28" s="181" t="s">
        <v>263</v>
      </c>
      <c r="I28" s="154" t="s">
        <v>291</v>
      </c>
    </row>
    <row r="29" spans="1:9" ht="81">
      <c r="A29" s="467"/>
      <c r="B29" s="458"/>
      <c r="C29" s="472"/>
      <c r="D29" s="205" t="s">
        <v>272</v>
      </c>
      <c r="E29" s="23">
        <v>400000</v>
      </c>
      <c r="F29" s="23">
        <v>2280000</v>
      </c>
      <c r="G29" s="186">
        <f t="shared" si="0"/>
        <v>1880000</v>
      </c>
      <c r="H29" s="40" t="s">
        <v>264</v>
      </c>
      <c r="I29" s="163" t="s">
        <v>289</v>
      </c>
    </row>
    <row r="30" spans="1:9">
      <c r="A30" s="467"/>
      <c r="B30" s="458"/>
      <c r="C30" s="472" t="s">
        <v>406</v>
      </c>
      <c r="D30" s="206" t="s">
        <v>279</v>
      </c>
      <c r="E30" s="23">
        <v>9600000</v>
      </c>
      <c r="F30" s="23">
        <v>0</v>
      </c>
      <c r="G30" s="186">
        <f t="shared" si="0"/>
        <v>-9600000</v>
      </c>
      <c r="H30" s="11" t="s">
        <v>265</v>
      </c>
      <c r="I30" s="154"/>
    </row>
    <row r="31" spans="1:9">
      <c r="A31" s="467"/>
      <c r="B31" s="458"/>
      <c r="C31" s="472"/>
      <c r="D31" s="205" t="s">
        <v>280</v>
      </c>
      <c r="E31" s="23">
        <v>4000000</v>
      </c>
      <c r="F31" s="23">
        <v>0</v>
      </c>
      <c r="G31" s="186">
        <f t="shared" si="0"/>
        <v>-4000000</v>
      </c>
      <c r="H31" s="22" t="s">
        <v>358</v>
      </c>
      <c r="I31" s="154"/>
    </row>
    <row r="32" spans="1:9" ht="81">
      <c r="A32" s="467"/>
      <c r="B32" s="458"/>
      <c r="C32" s="472"/>
      <c r="D32" s="206" t="s">
        <v>281</v>
      </c>
      <c r="E32" s="23">
        <v>0</v>
      </c>
      <c r="F32" s="23">
        <v>10000000</v>
      </c>
      <c r="G32" s="186">
        <f t="shared" si="0"/>
        <v>10000000</v>
      </c>
      <c r="H32" s="11" t="s">
        <v>86</v>
      </c>
      <c r="I32" s="154" t="s">
        <v>262</v>
      </c>
    </row>
    <row r="33" spans="1:9" ht="40.5">
      <c r="A33" s="467"/>
      <c r="B33" s="458"/>
      <c r="C33" s="265" t="s">
        <v>282</v>
      </c>
      <c r="D33" s="207" t="s">
        <v>37</v>
      </c>
      <c r="E33" s="23">
        <v>46100000</v>
      </c>
      <c r="F33" s="23">
        <v>49700000</v>
      </c>
      <c r="G33" s="186">
        <f t="shared" si="0"/>
        <v>3600000</v>
      </c>
      <c r="H33" s="11"/>
      <c r="I33" s="154" t="s">
        <v>292</v>
      </c>
    </row>
    <row r="34" spans="1:9" ht="18" customHeight="1">
      <c r="A34" s="467"/>
      <c r="B34" s="459"/>
      <c r="C34" s="213" t="s">
        <v>407</v>
      </c>
      <c r="D34" s="208" t="s">
        <v>283</v>
      </c>
      <c r="E34" s="33">
        <v>16500000</v>
      </c>
      <c r="F34" s="33">
        <v>0</v>
      </c>
      <c r="G34" s="186">
        <f t="shared" si="0"/>
        <v>-16500000</v>
      </c>
      <c r="H34" s="34"/>
      <c r="I34" s="157"/>
    </row>
    <row r="35" spans="1:9" ht="18" customHeight="1">
      <c r="A35" s="467"/>
      <c r="B35" s="214" t="s">
        <v>296</v>
      </c>
      <c r="C35" s="209"/>
      <c r="D35" s="209"/>
      <c r="E35" s="198">
        <f>SUM(E25:E34)</f>
        <v>155070000</v>
      </c>
      <c r="F35" s="198">
        <f t="shared" ref="F35:G35" si="5">SUM(F25:F34)</f>
        <v>86870000</v>
      </c>
      <c r="G35" s="198">
        <f t="shared" si="5"/>
        <v>-68200000</v>
      </c>
      <c r="H35" s="199"/>
      <c r="I35" s="200"/>
    </row>
    <row r="36" spans="1:9" ht="18" customHeight="1">
      <c r="A36" s="467" t="s">
        <v>65</v>
      </c>
      <c r="B36" s="460" t="s">
        <v>66</v>
      </c>
      <c r="C36" s="210" t="s">
        <v>67</v>
      </c>
      <c r="D36" s="210"/>
      <c r="E36" s="23">
        <v>4000000</v>
      </c>
      <c r="F36" s="23">
        <v>4000000</v>
      </c>
      <c r="G36" s="186">
        <f t="shared" si="0"/>
        <v>0</v>
      </c>
      <c r="H36" s="11"/>
      <c r="I36" s="154" t="s">
        <v>68</v>
      </c>
    </row>
    <row r="37" spans="1:9" ht="18" customHeight="1">
      <c r="A37" s="467"/>
      <c r="B37" s="460"/>
      <c r="C37" s="210" t="s">
        <v>69</v>
      </c>
      <c r="D37" s="210"/>
      <c r="E37" s="190">
        <v>6000000</v>
      </c>
      <c r="F37" s="190">
        <v>6000000</v>
      </c>
      <c r="G37" s="186">
        <f t="shared" si="0"/>
        <v>0</v>
      </c>
      <c r="H37" s="11"/>
      <c r="I37" s="154" t="s">
        <v>70</v>
      </c>
    </row>
    <row r="38" spans="1:9" ht="18" customHeight="1">
      <c r="A38" s="467"/>
      <c r="B38" s="460"/>
      <c r="C38" s="210" t="s">
        <v>90</v>
      </c>
      <c r="D38" s="210"/>
      <c r="E38" s="190">
        <v>0</v>
      </c>
      <c r="F38" s="190">
        <v>0</v>
      </c>
      <c r="G38" s="186">
        <f t="shared" si="0"/>
        <v>0</v>
      </c>
      <c r="H38" s="11"/>
      <c r="I38" s="154"/>
    </row>
    <row r="39" spans="1:9" ht="21" customHeight="1">
      <c r="A39" s="467"/>
      <c r="B39" s="214" t="s">
        <v>296</v>
      </c>
      <c r="C39" s="209"/>
      <c r="D39" s="209"/>
      <c r="E39" s="198">
        <f>SUM(E36:E38)</f>
        <v>10000000</v>
      </c>
      <c r="F39" s="198">
        <f t="shared" ref="F39:G39" si="6">SUM(F36:F38)</f>
        <v>10000000</v>
      </c>
      <c r="G39" s="198">
        <f t="shared" si="6"/>
        <v>0</v>
      </c>
      <c r="H39" s="199"/>
      <c r="I39" s="200"/>
    </row>
    <row r="40" spans="1:9" ht="18" customHeight="1">
      <c r="A40" s="467" t="s">
        <v>71</v>
      </c>
      <c r="B40" s="215" t="s">
        <v>82</v>
      </c>
      <c r="C40" s="210" t="s">
        <v>72</v>
      </c>
      <c r="D40" s="210"/>
      <c r="E40" s="23">
        <v>2500000</v>
      </c>
      <c r="F40" s="23">
        <v>3560000</v>
      </c>
      <c r="G40" s="186">
        <f t="shared" si="0"/>
        <v>1060000</v>
      </c>
      <c r="H40" s="11"/>
      <c r="I40" s="175" t="s">
        <v>275</v>
      </c>
    </row>
    <row r="41" spans="1:9" ht="21" customHeight="1">
      <c r="A41" s="467"/>
      <c r="B41" s="214" t="s">
        <v>296</v>
      </c>
      <c r="C41" s="209"/>
      <c r="D41" s="209"/>
      <c r="E41" s="198">
        <f>SUM(E40)</f>
        <v>2500000</v>
      </c>
      <c r="F41" s="198">
        <f t="shared" ref="F41:G41" si="7">SUM(F40)</f>
        <v>3560000</v>
      </c>
      <c r="G41" s="198">
        <f t="shared" si="7"/>
        <v>1060000</v>
      </c>
      <c r="H41" s="199"/>
      <c r="I41" s="200"/>
    </row>
    <row r="42" spans="1:9" ht="18" customHeight="1">
      <c r="A42" s="467" t="s">
        <v>73</v>
      </c>
      <c r="B42" s="215" t="s">
        <v>74</v>
      </c>
      <c r="C42" s="211" t="s">
        <v>75</v>
      </c>
      <c r="D42" s="211"/>
      <c r="E42" s="23">
        <f>86894+165587</f>
        <v>252481</v>
      </c>
      <c r="F42" s="23">
        <v>160000</v>
      </c>
      <c r="G42" s="186">
        <f t="shared" si="0"/>
        <v>-92481</v>
      </c>
      <c r="H42" s="11"/>
      <c r="I42" s="154"/>
    </row>
    <row r="43" spans="1:9" ht="21" customHeight="1">
      <c r="A43" s="467"/>
      <c r="B43" s="214" t="s">
        <v>296</v>
      </c>
      <c r="C43" s="209"/>
      <c r="D43" s="209"/>
      <c r="E43" s="198">
        <f>SUM(E42)</f>
        <v>252481</v>
      </c>
      <c r="F43" s="198">
        <f>SUM(F42)</f>
        <v>160000</v>
      </c>
      <c r="G43" s="198">
        <f t="shared" ref="G43" si="8">SUM(G42)</f>
        <v>-92481</v>
      </c>
      <c r="H43" s="199"/>
      <c r="I43" s="200"/>
    </row>
    <row r="44" spans="1:9" ht="18" customHeight="1">
      <c r="A44" s="467" t="s">
        <v>76</v>
      </c>
      <c r="B44" s="215" t="s">
        <v>83</v>
      </c>
      <c r="C44" s="211" t="s">
        <v>84</v>
      </c>
      <c r="D44" s="211"/>
      <c r="E44" s="23">
        <v>0</v>
      </c>
      <c r="F44" s="23">
        <v>0</v>
      </c>
      <c r="G44" s="186">
        <f t="shared" si="0"/>
        <v>0</v>
      </c>
      <c r="H44" s="11"/>
      <c r="I44" s="154"/>
    </row>
    <row r="45" spans="1:9" ht="21" customHeight="1">
      <c r="A45" s="467"/>
      <c r="B45" s="214" t="s">
        <v>296</v>
      </c>
      <c r="C45" s="209"/>
      <c r="D45" s="209"/>
      <c r="E45" s="198">
        <f>SUM(E44)</f>
        <v>0</v>
      </c>
      <c r="F45" s="198">
        <f t="shared" ref="F45:G45" si="9">SUM(F44)</f>
        <v>0</v>
      </c>
      <c r="G45" s="198">
        <f t="shared" si="9"/>
        <v>0</v>
      </c>
      <c r="H45" s="199"/>
      <c r="I45" s="200"/>
    </row>
    <row r="46" spans="1:9" ht="24" customHeight="1" thickBot="1">
      <c r="A46" s="461" t="s">
        <v>22</v>
      </c>
      <c r="B46" s="462"/>
      <c r="C46" s="463"/>
      <c r="D46" s="266"/>
      <c r="E46" s="201">
        <f>SUM(E13,E17,E22,E24,E35,E39,E41,E43,E45)</f>
        <v>259747481</v>
      </c>
      <c r="F46" s="201">
        <f>SUM(F45,F43,F41,F39,F35,F24,F22,F17,F13)</f>
        <v>164050000</v>
      </c>
      <c r="G46" s="202">
        <f>F46-E46</f>
        <v>-95697481</v>
      </c>
      <c r="H46" s="203"/>
      <c r="I46" s="204"/>
    </row>
    <row r="48" spans="1:9">
      <c r="F48" s="27">
        <f>★본부세입!F26</f>
        <v>164050000</v>
      </c>
    </row>
    <row r="51" spans="6:6">
      <c r="F51" s="28">
        <f>F48-F46</f>
        <v>0</v>
      </c>
    </row>
  </sheetData>
  <mergeCells count="27">
    <mergeCell ref="B25:B34"/>
    <mergeCell ref="B36:B38"/>
    <mergeCell ref="A46:C46"/>
    <mergeCell ref="A9:A22"/>
    <mergeCell ref="A23:A24"/>
    <mergeCell ref="A25:A35"/>
    <mergeCell ref="A36:A39"/>
    <mergeCell ref="A40:A41"/>
    <mergeCell ref="A42:A43"/>
    <mergeCell ref="A44:A45"/>
    <mergeCell ref="B9:B12"/>
    <mergeCell ref="B14:B16"/>
    <mergeCell ref="B18:B21"/>
    <mergeCell ref="C27:C29"/>
    <mergeCell ref="C30:C32"/>
    <mergeCell ref="I7:I8"/>
    <mergeCell ref="A1:B1"/>
    <mergeCell ref="A2:I2"/>
    <mergeCell ref="A3:I3"/>
    <mergeCell ref="A4:I4"/>
    <mergeCell ref="A5:I5"/>
    <mergeCell ref="A6:I6"/>
    <mergeCell ref="E7:E8"/>
    <mergeCell ref="F7:F8"/>
    <mergeCell ref="G7:G8"/>
    <mergeCell ref="H7:H8"/>
    <mergeCell ref="A7:D7"/>
  </mergeCells>
  <phoneticPr fontId="5" type="noConversion"/>
  <printOptions horizontalCentered="1"/>
  <pageMargins left="0.23622047244094491" right="0.23622047244094491" top="0.39370078740157483" bottom="0.39370078740157483" header="0" footer="0"/>
  <pageSetup paperSize="9" scale="74" firstPageNumber="3" fitToHeight="0" orientation="landscape" useFirstPageNumber="1" r:id="rId1"/>
  <headerFooter>
    <oddFooter>&amp;C&amp;P</oddFooter>
  </headerFooter>
  <rowBreaks count="1" manualBreakCount="1">
    <brk id="2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view="pageBreakPreview" topLeftCell="A4" zoomScale="85" zoomScaleNormal="85" zoomScaleSheetLayoutView="85" workbookViewId="0">
      <selection activeCell="E34" sqref="E34"/>
    </sheetView>
  </sheetViews>
  <sheetFormatPr defaultRowHeight="13.5"/>
  <cols>
    <col min="1" max="1" width="11.88671875" style="1" customWidth="1"/>
    <col min="2" max="2" width="16.109375" style="1" customWidth="1"/>
    <col min="3" max="3" width="21.109375" style="1" customWidth="1"/>
    <col min="4" max="5" width="14.5546875" style="7" customWidth="1"/>
    <col min="6" max="6" width="13.5546875" style="8" customWidth="1"/>
    <col min="7" max="7" width="26.109375" style="1" customWidth="1"/>
    <col min="8" max="8" width="37.5546875" style="1" customWidth="1"/>
    <col min="254" max="254" width="11.33203125" customWidth="1"/>
    <col min="255" max="255" width="12.77734375" customWidth="1"/>
    <col min="256" max="256" width="15.21875" customWidth="1"/>
    <col min="257" max="257" width="15" customWidth="1"/>
    <col min="258" max="258" width="14.21875" customWidth="1"/>
    <col min="259" max="259" width="14" customWidth="1"/>
    <col min="260" max="260" width="12.6640625" customWidth="1"/>
    <col min="261" max="261" width="17.33203125" customWidth="1"/>
    <col min="262" max="262" width="44.77734375" customWidth="1"/>
    <col min="510" max="510" width="11.33203125" customWidth="1"/>
    <col min="511" max="511" width="12.77734375" customWidth="1"/>
    <col min="512" max="512" width="15.21875" customWidth="1"/>
    <col min="513" max="513" width="15" customWidth="1"/>
    <col min="514" max="514" width="14.21875" customWidth="1"/>
    <col min="515" max="515" width="14" customWidth="1"/>
    <col min="516" max="516" width="12.6640625" customWidth="1"/>
    <col min="517" max="517" width="17.33203125" customWidth="1"/>
    <col min="518" max="518" width="44.77734375" customWidth="1"/>
    <col min="766" max="766" width="11.33203125" customWidth="1"/>
    <col min="767" max="767" width="12.77734375" customWidth="1"/>
    <col min="768" max="768" width="15.21875" customWidth="1"/>
    <col min="769" max="769" width="15" customWidth="1"/>
    <col min="770" max="770" width="14.21875" customWidth="1"/>
    <col min="771" max="771" width="14" customWidth="1"/>
    <col min="772" max="772" width="12.6640625" customWidth="1"/>
    <col min="773" max="773" width="17.33203125" customWidth="1"/>
    <col min="774" max="774" width="44.77734375" customWidth="1"/>
    <col min="1022" max="1022" width="11.33203125" customWidth="1"/>
    <col min="1023" max="1023" width="12.77734375" customWidth="1"/>
    <col min="1024" max="1024" width="15.21875" customWidth="1"/>
    <col min="1025" max="1025" width="15" customWidth="1"/>
    <col min="1026" max="1026" width="14.21875" customWidth="1"/>
    <col min="1027" max="1027" width="14" customWidth="1"/>
    <col min="1028" max="1028" width="12.6640625" customWidth="1"/>
    <col min="1029" max="1029" width="17.33203125" customWidth="1"/>
    <col min="1030" max="1030" width="44.77734375" customWidth="1"/>
    <col min="1278" max="1278" width="11.33203125" customWidth="1"/>
    <col min="1279" max="1279" width="12.77734375" customWidth="1"/>
    <col min="1280" max="1280" width="15.21875" customWidth="1"/>
    <col min="1281" max="1281" width="15" customWidth="1"/>
    <col min="1282" max="1282" width="14.21875" customWidth="1"/>
    <col min="1283" max="1283" width="14" customWidth="1"/>
    <col min="1284" max="1284" width="12.6640625" customWidth="1"/>
    <col min="1285" max="1285" width="17.33203125" customWidth="1"/>
    <col min="1286" max="1286" width="44.77734375" customWidth="1"/>
    <col min="1534" max="1534" width="11.33203125" customWidth="1"/>
    <col min="1535" max="1535" width="12.77734375" customWidth="1"/>
    <col min="1536" max="1536" width="15.21875" customWidth="1"/>
    <col min="1537" max="1537" width="15" customWidth="1"/>
    <col min="1538" max="1538" width="14.21875" customWidth="1"/>
    <col min="1539" max="1539" width="14" customWidth="1"/>
    <col min="1540" max="1540" width="12.6640625" customWidth="1"/>
    <col min="1541" max="1541" width="17.33203125" customWidth="1"/>
    <col min="1542" max="1542" width="44.77734375" customWidth="1"/>
    <col min="1790" max="1790" width="11.33203125" customWidth="1"/>
    <col min="1791" max="1791" width="12.77734375" customWidth="1"/>
    <col min="1792" max="1792" width="15.21875" customWidth="1"/>
    <col min="1793" max="1793" width="15" customWidth="1"/>
    <col min="1794" max="1794" width="14.21875" customWidth="1"/>
    <col min="1795" max="1795" width="14" customWidth="1"/>
    <col min="1796" max="1796" width="12.6640625" customWidth="1"/>
    <col min="1797" max="1797" width="17.33203125" customWidth="1"/>
    <col min="1798" max="1798" width="44.77734375" customWidth="1"/>
    <col min="2046" max="2046" width="11.33203125" customWidth="1"/>
    <col min="2047" max="2047" width="12.77734375" customWidth="1"/>
    <col min="2048" max="2048" width="15.21875" customWidth="1"/>
    <col min="2049" max="2049" width="15" customWidth="1"/>
    <col min="2050" max="2050" width="14.21875" customWidth="1"/>
    <col min="2051" max="2051" width="14" customWidth="1"/>
    <col min="2052" max="2052" width="12.6640625" customWidth="1"/>
    <col min="2053" max="2053" width="17.33203125" customWidth="1"/>
    <col min="2054" max="2054" width="44.77734375" customWidth="1"/>
    <col min="2302" max="2302" width="11.33203125" customWidth="1"/>
    <col min="2303" max="2303" width="12.77734375" customWidth="1"/>
    <col min="2304" max="2304" width="15.21875" customWidth="1"/>
    <col min="2305" max="2305" width="15" customWidth="1"/>
    <col min="2306" max="2306" width="14.21875" customWidth="1"/>
    <col min="2307" max="2307" width="14" customWidth="1"/>
    <col min="2308" max="2308" width="12.6640625" customWidth="1"/>
    <col min="2309" max="2309" width="17.33203125" customWidth="1"/>
    <col min="2310" max="2310" width="44.77734375" customWidth="1"/>
    <col min="2558" max="2558" width="11.33203125" customWidth="1"/>
    <col min="2559" max="2559" width="12.77734375" customWidth="1"/>
    <col min="2560" max="2560" width="15.21875" customWidth="1"/>
    <col min="2561" max="2561" width="15" customWidth="1"/>
    <col min="2562" max="2562" width="14.21875" customWidth="1"/>
    <col min="2563" max="2563" width="14" customWidth="1"/>
    <col min="2564" max="2564" width="12.6640625" customWidth="1"/>
    <col min="2565" max="2565" width="17.33203125" customWidth="1"/>
    <col min="2566" max="2566" width="44.77734375" customWidth="1"/>
    <col min="2814" max="2814" width="11.33203125" customWidth="1"/>
    <col min="2815" max="2815" width="12.77734375" customWidth="1"/>
    <col min="2816" max="2816" width="15.21875" customWidth="1"/>
    <col min="2817" max="2817" width="15" customWidth="1"/>
    <col min="2818" max="2818" width="14.21875" customWidth="1"/>
    <col min="2819" max="2819" width="14" customWidth="1"/>
    <col min="2820" max="2820" width="12.6640625" customWidth="1"/>
    <col min="2821" max="2821" width="17.33203125" customWidth="1"/>
    <col min="2822" max="2822" width="44.77734375" customWidth="1"/>
    <col min="3070" max="3070" width="11.33203125" customWidth="1"/>
    <col min="3071" max="3071" width="12.77734375" customWidth="1"/>
    <col min="3072" max="3072" width="15.21875" customWidth="1"/>
    <col min="3073" max="3073" width="15" customWidth="1"/>
    <col min="3074" max="3074" width="14.21875" customWidth="1"/>
    <col min="3075" max="3075" width="14" customWidth="1"/>
    <col min="3076" max="3076" width="12.6640625" customWidth="1"/>
    <col min="3077" max="3077" width="17.33203125" customWidth="1"/>
    <col min="3078" max="3078" width="44.77734375" customWidth="1"/>
    <col min="3326" max="3326" width="11.33203125" customWidth="1"/>
    <col min="3327" max="3327" width="12.77734375" customWidth="1"/>
    <col min="3328" max="3328" width="15.21875" customWidth="1"/>
    <col min="3329" max="3329" width="15" customWidth="1"/>
    <col min="3330" max="3330" width="14.21875" customWidth="1"/>
    <col min="3331" max="3331" width="14" customWidth="1"/>
    <col min="3332" max="3332" width="12.6640625" customWidth="1"/>
    <col min="3333" max="3333" width="17.33203125" customWidth="1"/>
    <col min="3334" max="3334" width="44.77734375" customWidth="1"/>
    <col min="3582" max="3582" width="11.33203125" customWidth="1"/>
    <col min="3583" max="3583" width="12.77734375" customWidth="1"/>
    <col min="3584" max="3584" width="15.21875" customWidth="1"/>
    <col min="3585" max="3585" width="15" customWidth="1"/>
    <col min="3586" max="3586" width="14.21875" customWidth="1"/>
    <col min="3587" max="3587" width="14" customWidth="1"/>
    <col min="3588" max="3588" width="12.6640625" customWidth="1"/>
    <col min="3589" max="3589" width="17.33203125" customWidth="1"/>
    <col min="3590" max="3590" width="44.77734375" customWidth="1"/>
    <col min="3838" max="3838" width="11.33203125" customWidth="1"/>
    <col min="3839" max="3839" width="12.77734375" customWidth="1"/>
    <col min="3840" max="3840" width="15.21875" customWidth="1"/>
    <col min="3841" max="3841" width="15" customWidth="1"/>
    <col min="3842" max="3842" width="14.21875" customWidth="1"/>
    <col min="3843" max="3843" width="14" customWidth="1"/>
    <col min="3844" max="3844" width="12.6640625" customWidth="1"/>
    <col min="3845" max="3845" width="17.33203125" customWidth="1"/>
    <col min="3846" max="3846" width="44.77734375" customWidth="1"/>
    <col min="4094" max="4094" width="11.33203125" customWidth="1"/>
    <col min="4095" max="4095" width="12.77734375" customWidth="1"/>
    <col min="4096" max="4096" width="15.21875" customWidth="1"/>
    <col min="4097" max="4097" width="15" customWidth="1"/>
    <col min="4098" max="4098" width="14.21875" customWidth="1"/>
    <col min="4099" max="4099" width="14" customWidth="1"/>
    <col min="4100" max="4100" width="12.6640625" customWidth="1"/>
    <col min="4101" max="4101" width="17.33203125" customWidth="1"/>
    <col min="4102" max="4102" width="44.77734375" customWidth="1"/>
    <col min="4350" max="4350" width="11.33203125" customWidth="1"/>
    <col min="4351" max="4351" width="12.77734375" customWidth="1"/>
    <col min="4352" max="4352" width="15.21875" customWidth="1"/>
    <col min="4353" max="4353" width="15" customWidth="1"/>
    <col min="4354" max="4354" width="14.21875" customWidth="1"/>
    <col min="4355" max="4355" width="14" customWidth="1"/>
    <col min="4356" max="4356" width="12.6640625" customWidth="1"/>
    <col min="4357" max="4357" width="17.33203125" customWidth="1"/>
    <col min="4358" max="4358" width="44.77734375" customWidth="1"/>
    <col min="4606" max="4606" width="11.33203125" customWidth="1"/>
    <col min="4607" max="4607" width="12.77734375" customWidth="1"/>
    <col min="4608" max="4608" width="15.21875" customWidth="1"/>
    <col min="4609" max="4609" width="15" customWidth="1"/>
    <col min="4610" max="4610" width="14.21875" customWidth="1"/>
    <col min="4611" max="4611" width="14" customWidth="1"/>
    <col min="4612" max="4612" width="12.6640625" customWidth="1"/>
    <col min="4613" max="4613" width="17.33203125" customWidth="1"/>
    <col min="4614" max="4614" width="44.77734375" customWidth="1"/>
    <col min="4862" max="4862" width="11.33203125" customWidth="1"/>
    <col min="4863" max="4863" width="12.77734375" customWidth="1"/>
    <col min="4864" max="4864" width="15.21875" customWidth="1"/>
    <col min="4865" max="4865" width="15" customWidth="1"/>
    <col min="4866" max="4866" width="14.21875" customWidth="1"/>
    <col min="4867" max="4867" width="14" customWidth="1"/>
    <col min="4868" max="4868" width="12.6640625" customWidth="1"/>
    <col min="4869" max="4869" width="17.33203125" customWidth="1"/>
    <col min="4870" max="4870" width="44.77734375" customWidth="1"/>
    <col min="5118" max="5118" width="11.33203125" customWidth="1"/>
    <col min="5119" max="5119" width="12.77734375" customWidth="1"/>
    <col min="5120" max="5120" width="15.21875" customWidth="1"/>
    <col min="5121" max="5121" width="15" customWidth="1"/>
    <col min="5122" max="5122" width="14.21875" customWidth="1"/>
    <col min="5123" max="5123" width="14" customWidth="1"/>
    <col min="5124" max="5124" width="12.6640625" customWidth="1"/>
    <col min="5125" max="5125" width="17.33203125" customWidth="1"/>
    <col min="5126" max="5126" width="44.77734375" customWidth="1"/>
    <col min="5374" max="5374" width="11.33203125" customWidth="1"/>
    <col min="5375" max="5375" width="12.77734375" customWidth="1"/>
    <col min="5376" max="5376" width="15.21875" customWidth="1"/>
    <col min="5377" max="5377" width="15" customWidth="1"/>
    <col min="5378" max="5378" width="14.21875" customWidth="1"/>
    <col min="5379" max="5379" width="14" customWidth="1"/>
    <col min="5380" max="5380" width="12.6640625" customWidth="1"/>
    <col min="5381" max="5381" width="17.33203125" customWidth="1"/>
    <col min="5382" max="5382" width="44.77734375" customWidth="1"/>
    <col min="5630" max="5630" width="11.33203125" customWidth="1"/>
    <col min="5631" max="5631" width="12.77734375" customWidth="1"/>
    <col min="5632" max="5632" width="15.21875" customWidth="1"/>
    <col min="5633" max="5633" width="15" customWidth="1"/>
    <col min="5634" max="5634" width="14.21875" customWidth="1"/>
    <col min="5635" max="5635" width="14" customWidth="1"/>
    <col min="5636" max="5636" width="12.6640625" customWidth="1"/>
    <col min="5637" max="5637" width="17.33203125" customWidth="1"/>
    <col min="5638" max="5638" width="44.77734375" customWidth="1"/>
    <col min="5886" max="5886" width="11.33203125" customWidth="1"/>
    <col min="5887" max="5887" width="12.77734375" customWidth="1"/>
    <col min="5888" max="5888" width="15.21875" customWidth="1"/>
    <col min="5889" max="5889" width="15" customWidth="1"/>
    <col min="5890" max="5890" width="14.21875" customWidth="1"/>
    <col min="5891" max="5891" width="14" customWidth="1"/>
    <col min="5892" max="5892" width="12.6640625" customWidth="1"/>
    <col min="5893" max="5893" width="17.33203125" customWidth="1"/>
    <col min="5894" max="5894" width="44.77734375" customWidth="1"/>
    <col min="6142" max="6142" width="11.33203125" customWidth="1"/>
    <col min="6143" max="6143" width="12.77734375" customWidth="1"/>
    <col min="6144" max="6144" width="15.21875" customWidth="1"/>
    <col min="6145" max="6145" width="15" customWidth="1"/>
    <col min="6146" max="6146" width="14.21875" customWidth="1"/>
    <col min="6147" max="6147" width="14" customWidth="1"/>
    <col min="6148" max="6148" width="12.6640625" customWidth="1"/>
    <col min="6149" max="6149" width="17.33203125" customWidth="1"/>
    <col min="6150" max="6150" width="44.77734375" customWidth="1"/>
    <col min="6398" max="6398" width="11.33203125" customWidth="1"/>
    <col min="6399" max="6399" width="12.77734375" customWidth="1"/>
    <col min="6400" max="6400" width="15.21875" customWidth="1"/>
    <col min="6401" max="6401" width="15" customWidth="1"/>
    <col min="6402" max="6402" width="14.21875" customWidth="1"/>
    <col min="6403" max="6403" width="14" customWidth="1"/>
    <col min="6404" max="6404" width="12.6640625" customWidth="1"/>
    <col min="6405" max="6405" width="17.33203125" customWidth="1"/>
    <col min="6406" max="6406" width="44.77734375" customWidth="1"/>
    <col min="6654" max="6654" width="11.33203125" customWidth="1"/>
    <col min="6655" max="6655" width="12.77734375" customWidth="1"/>
    <col min="6656" max="6656" width="15.21875" customWidth="1"/>
    <col min="6657" max="6657" width="15" customWidth="1"/>
    <col min="6658" max="6658" width="14.21875" customWidth="1"/>
    <col min="6659" max="6659" width="14" customWidth="1"/>
    <col min="6660" max="6660" width="12.6640625" customWidth="1"/>
    <col min="6661" max="6661" width="17.33203125" customWidth="1"/>
    <col min="6662" max="6662" width="44.77734375" customWidth="1"/>
    <col min="6910" max="6910" width="11.33203125" customWidth="1"/>
    <col min="6911" max="6911" width="12.77734375" customWidth="1"/>
    <col min="6912" max="6912" width="15.21875" customWidth="1"/>
    <col min="6913" max="6913" width="15" customWidth="1"/>
    <col min="6914" max="6914" width="14.21875" customWidth="1"/>
    <col min="6915" max="6915" width="14" customWidth="1"/>
    <col min="6916" max="6916" width="12.6640625" customWidth="1"/>
    <col min="6917" max="6917" width="17.33203125" customWidth="1"/>
    <col min="6918" max="6918" width="44.77734375" customWidth="1"/>
    <col min="7166" max="7166" width="11.33203125" customWidth="1"/>
    <col min="7167" max="7167" width="12.77734375" customWidth="1"/>
    <col min="7168" max="7168" width="15.21875" customWidth="1"/>
    <col min="7169" max="7169" width="15" customWidth="1"/>
    <col min="7170" max="7170" width="14.21875" customWidth="1"/>
    <col min="7171" max="7171" width="14" customWidth="1"/>
    <col min="7172" max="7172" width="12.6640625" customWidth="1"/>
    <col min="7173" max="7173" width="17.33203125" customWidth="1"/>
    <col min="7174" max="7174" width="44.77734375" customWidth="1"/>
    <col min="7422" max="7422" width="11.33203125" customWidth="1"/>
    <col min="7423" max="7423" width="12.77734375" customWidth="1"/>
    <col min="7424" max="7424" width="15.21875" customWidth="1"/>
    <col min="7425" max="7425" width="15" customWidth="1"/>
    <col min="7426" max="7426" width="14.21875" customWidth="1"/>
    <col min="7427" max="7427" width="14" customWidth="1"/>
    <col min="7428" max="7428" width="12.6640625" customWidth="1"/>
    <col min="7429" max="7429" width="17.33203125" customWidth="1"/>
    <col min="7430" max="7430" width="44.77734375" customWidth="1"/>
    <col min="7678" max="7678" width="11.33203125" customWidth="1"/>
    <col min="7679" max="7679" width="12.77734375" customWidth="1"/>
    <col min="7680" max="7680" width="15.21875" customWidth="1"/>
    <col min="7681" max="7681" width="15" customWidth="1"/>
    <col min="7682" max="7682" width="14.21875" customWidth="1"/>
    <col min="7683" max="7683" width="14" customWidth="1"/>
    <col min="7684" max="7684" width="12.6640625" customWidth="1"/>
    <col min="7685" max="7685" width="17.33203125" customWidth="1"/>
    <col min="7686" max="7686" width="44.77734375" customWidth="1"/>
    <col min="7934" max="7934" width="11.33203125" customWidth="1"/>
    <col min="7935" max="7935" width="12.77734375" customWidth="1"/>
    <col min="7936" max="7936" width="15.21875" customWidth="1"/>
    <col min="7937" max="7937" width="15" customWidth="1"/>
    <col min="7938" max="7938" width="14.21875" customWidth="1"/>
    <col min="7939" max="7939" width="14" customWidth="1"/>
    <col min="7940" max="7940" width="12.6640625" customWidth="1"/>
    <col min="7941" max="7941" width="17.33203125" customWidth="1"/>
    <col min="7942" max="7942" width="44.77734375" customWidth="1"/>
    <col min="8190" max="8190" width="11.33203125" customWidth="1"/>
    <col min="8191" max="8191" width="12.77734375" customWidth="1"/>
    <col min="8192" max="8192" width="15.21875" customWidth="1"/>
    <col min="8193" max="8193" width="15" customWidth="1"/>
    <col min="8194" max="8194" width="14.21875" customWidth="1"/>
    <col min="8195" max="8195" width="14" customWidth="1"/>
    <col min="8196" max="8196" width="12.6640625" customWidth="1"/>
    <col min="8197" max="8197" width="17.33203125" customWidth="1"/>
    <col min="8198" max="8198" width="44.77734375" customWidth="1"/>
    <col min="8446" max="8446" width="11.33203125" customWidth="1"/>
    <col min="8447" max="8447" width="12.77734375" customWidth="1"/>
    <col min="8448" max="8448" width="15.21875" customWidth="1"/>
    <col min="8449" max="8449" width="15" customWidth="1"/>
    <col min="8450" max="8450" width="14.21875" customWidth="1"/>
    <col min="8451" max="8451" width="14" customWidth="1"/>
    <col min="8452" max="8452" width="12.6640625" customWidth="1"/>
    <col min="8453" max="8453" width="17.33203125" customWidth="1"/>
    <col min="8454" max="8454" width="44.77734375" customWidth="1"/>
    <col min="8702" max="8702" width="11.33203125" customWidth="1"/>
    <col min="8703" max="8703" width="12.77734375" customWidth="1"/>
    <col min="8704" max="8704" width="15.21875" customWidth="1"/>
    <col min="8705" max="8705" width="15" customWidth="1"/>
    <col min="8706" max="8706" width="14.21875" customWidth="1"/>
    <col min="8707" max="8707" width="14" customWidth="1"/>
    <col min="8708" max="8708" width="12.6640625" customWidth="1"/>
    <col min="8709" max="8709" width="17.33203125" customWidth="1"/>
    <col min="8710" max="8710" width="44.77734375" customWidth="1"/>
    <col min="8958" max="8958" width="11.33203125" customWidth="1"/>
    <col min="8959" max="8959" width="12.77734375" customWidth="1"/>
    <col min="8960" max="8960" width="15.21875" customWidth="1"/>
    <col min="8961" max="8961" width="15" customWidth="1"/>
    <col min="8962" max="8962" width="14.21875" customWidth="1"/>
    <col min="8963" max="8963" width="14" customWidth="1"/>
    <col min="8964" max="8964" width="12.6640625" customWidth="1"/>
    <col min="8965" max="8965" width="17.33203125" customWidth="1"/>
    <col min="8966" max="8966" width="44.77734375" customWidth="1"/>
    <col min="9214" max="9214" width="11.33203125" customWidth="1"/>
    <col min="9215" max="9215" width="12.77734375" customWidth="1"/>
    <col min="9216" max="9216" width="15.21875" customWidth="1"/>
    <col min="9217" max="9217" width="15" customWidth="1"/>
    <col min="9218" max="9218" width="14.21875" customWidth="1"/>
    <col min="9219" max="9219" width="14" customWidth="1"/>
    <col min="9220" max="9220" width="12.6640625" customWidth="1"/>
    <col min="9221" max="9221" width="17.33203125" customWidth="1"/>
    <col min="9222" max="9222" width="44.77734375" customWidth="1"/>
    <col min="9470" max="9470" width="11.33203125" customWidth="1"/>
    <col min="9471" max="9471" width="12.77734375" customWidth="1"/>
    <col min="9472" max="9472" width="15.21875" customWidth="1"/>
    <col min="9473" max="9473" width="15" customWidth="1"/>
    <col min="9474" max="9474" width="14.21875" customWidth="1"/>
    <col min="9475" max="9475" width="14" customWidth="1"/>
    <col min="9476" max="9476" width="12.6640625" customWidth="1"/>
    <col min="9477" max="9477" width="17.33203125" customWidth="1"/>
    <col min="9478" max="9478" width="44.77734375" customWidth="1"/>
    <col min="9726" max="9726" width="11.33203125" customWidth="1"/>
    <col min="9727" max="9727" width="12.77734375" customWidth="1"/>
    <col min="9728" max="9728" width="15.21875" customWidth="1"/>
    <col min="9729" max="9729" width="15" customWidth="1"/>
    <col min="9730" max="9730" width="14.21875" customWidth="1"/>
    <col min="9731" max="9731" width="14" customWidth="1"/>
    <col min="9732" max="9732" width="12.6640625" customWidth="1"/>
    <col min="9733" max="9733" width="17.33203125" customWidth="1"/>
    <col min="9734" max="9734" width="44.77734375" customWidth="1"/>
    <col min="9982" max="9982" width="11.33203125" customWidth="1"/>
    <col min="9983" max="9983" width="12.77734375" customWidth="1"/>
    <col min="9984" max="9984" width="15.21875" customWidth="1"/>
    <col min="9985" max="9985" width="15" customWidth="1"/>
    <col min="9986" max="9986" width="14.21875" customWidth="1"/>
    <col min="9987" max="9987" width="14" customWidth="1"/>
    <col min="9988" max="9988" width="12.6640625" customWidth="1"/>
    <col min="9989" max="9989" width="17.33203125" customWidth="1"/>
    <col min="9990" max="9990" width="44.77734375" customWidth="1"/>
    <col min="10238" max="10238" width="11.33203125" customWidth="1"/>
    <col min="10239" max="10239" width="12.77734375" customWidth="1"/>
    <col min="10240" max="10240" width="15.21875" customWidth="1"/>
    <col min="10241" max="10241" width="15" customWidth="1"/>
    <col min="10242" max="10242" width="14.21875" customWidth="1"/>
    <col min="10243" max="10243" width="14" customWidth="1"/>
    <col min="10244" max="10244" width="12.6640625" customWidth="1"/>
    <col min="10245" max="10245" width="17.33203125" customWidth="1"/>
    <col min="10246" max="10246" width="44.77734375" customWidth="1"/>
    <col min="10494" max="10494" width="11.33203125" customWidth="1"/>
    <col min="10495" max="10495" width="12.77734375" customWidth="1"/>
    <col min="10496" max="10496" width="15.21875" customWidth="1"/>
    <col min="10497" max="10497" width="15" customWidth="1"/>
    <col min="10498" max="10498" width="14.21875" customWidth="1"/>
    <col min="10499" max="10499" width="14" customWidth="1"/>
    <col min="10500" max="10500" width="12.6640625" customWidth="1"/>
    <col min="10501" max="10501" width="17.33203125" customWidth="1"/>
    <col min="10502" max="10502" width="44.77734375" customWidth="1"/>
    <col min="10750" max="10750" width="11.33203125" customWidth="1"/>
    <col min="10751" max="10751" width="12.77734375" customWidth="1"/>
    <col min="10752" max="10752" width="15.21875" customWidth="1"/>
    <col min="10753" max="10753" width="15" customWidth="1"/>
    <col min="10754" max="10754" width="14.21875" customWidth="1"/>
    <col min="10755" max="10755" width="14" customWidth="1"/>
    <col min="10756" max="10756" width="12.6640625" customWidth="1"/>
    <col min="10757" max="10757" width="17.33203125" customWidth="1"/>
    <col min="10758" max="10758" width="44.77734375" customWidth="1"/>
    <col min="11006" max="11006" width="11.33203125" customWidth="1"/>
    <col min="11007" max="11007" width="12.77734375" customWidth="1"/>
    <col min="11008" max="11008" width="15.21875" customWidth="1"/>
    <col min="11009" max="11009" width="15" customWidth="1"/>
    <col min="11010" max="11010" width="14.21875" customWidth="1"/>
    <col min="11011" max="11011" width="14" customWidth="1"/>
    <col min="11012" max="11012" width="12.6640625" customWidth="1"/>
    <col min="11013" max="11013" width="17.33203125" customWidth="1"/>
    <col min="11014" max="11014" width="44.77734375" customWidth="1"/>
    <col min="11262" max="11262" width="11.33203125" customWidth="1"/>
    <col min="11263" max="11263" width="12.77734375" customWidth="1"/>
    <col min="11264" max="11264" width="15.21875" customWidth="1"/>
    <col min="11265" max="11265" width="15" customWidth="1"/>
    <col min="11266" max="11266" width="14.21875" customWidth="1"/>
    <col min="11267" max="11267" width="14" customWidth="1"/>
    <col min="11268" max="11268" width="12.6640625" customWidth="1"/>
    <col min="11269" max="11269" width="17.33203125" customWidth="1"/>
    <col min="11270" max="11270" width="44.77734375" customWidth="1"/>
    <col min="11518" max="11518" width="11.33203125" customWidth="1"/>
    <col min="11519" max="11519" width="12.77734375" customWidth="1"/>
    <col min="11520" max="11520" width="15.21875" customWidth="1"/>
    <col min="11521" max="11521" width="15" customWidth="1"/>
    <col min="11522" max="11522" width="14.21875" customWidth="1"/>
    <col min="11523" max="11523" width="14" customWidth="1"/>
    <col min="11524" max="11524" width="12.6640625" customWidth="1"/>
    <col min="11525" max="11525" width="17.33203125" customWidth="1"/>
    <col min="11526" max="11526" width="44.77734375" customWidth="1"/>
    <col min="11774" max="11774" width="11.33203125" customWidth="1"/>
    <col min="11775" max="11775" width="12.77734375" customWidth="1"/>
    <col min="11776" max="11776" width="15.21875" customWidth="1"/>
    <col min="11777" max="11777" width="15" customWidth="1"/>
    <col min="11778" max="11778" width="14.21875" customWidth="1"/>
    <col min="11779" max="11779" width="14" customWidth="1"/>
    <col min="11780" max="11780" width="12.6640625" customWidth="1"/>
    <col min="11781" max="11781" width="17.33203125" customWidth="1"/>
    <col min="11782" max="11782" width="44.77734375" customWidth="1"/>
    <col min="12030" max="12030" width="11.33203125" customWidth="1"/>
    <col min="12031" max="12031" width="12.77734375" customWidth="1"/>
    <col min="12032" max="12032" width="15.21875" customWidth="1"/>
    <col min="12033" max="12033" width="15" customWidth="1"/>
    <col min="12034" max="12034" width="14.21875" customWidth="1"/>
    <col min="12035" max="12035" width="14" customWidth="1"/>
    <col min="12036" max="12036" width="12.6640625" customWidth="1"/>
    <col min="12037" max="12037" width="17.33203125" customWidth="1"/>
    <col min="12038" max="12038" width="44.77734375" customWidth="1"/>
    <col min="12286" max="12286" width="11.33203125" customWidth="1"/>
    <col min="12287" max="12287" width="12.77734375" customWidth="1"/>
    <col min="12288" max="12288" width="15.21875" customWidth="1"/>
    <col min="12289" max="12289" width="15" customWidth="1"/>
    <col min="12290" max="12290" width="14.21875" customWidth="1"/>
    <col min="12291" max="12291" width="14" customWidth="1"/>
    <col min="12292" max="12292" width="12.6640625" customWidth="1"/>
    <col min="12293" max="12293" width="17.33203125" customWidth="1"/>
    <col min="12294" max="12294" width="44.77734375" customWidth="1"/>
    <col min="12542" max="12542" width="11.33203125" customWidth="1"/>
    <col min="12543" max="12543" width="12.77734375" customWidth="1"/>
    <col min="12544" max="12544" width="15.21875" customWidth="1"/>
    <col min="12545" max="12545" width="15" customWidth="1"/>
    <col min="12546" max="12546" width="14.21875" customWidth="1"/>
    <col min="12547" max="12547" width="14" customWidth="1"/>
    <col min="12548" max="12548" width="12.6640625" customWidth="1"/>
    <col min="12549" max="12549" width="17.33203125" customWidth="1"/>
    <col min="12550" max="12550" width="44.77734375" customWidth="1"/>
    <col min="12798" max="12798" width="11.33203125" customWidth="1"/>
    <col min="12799" max="12799" width="12.77734375" customWidth="1"/>
    <col min="12800" max="12800" width="15.21875" customWidth="1"/>
    <col min="12801" max="12801" width="15" customWidth="1"/>
    <col min="12802" max="12802" width="14.21875" customWidth="1"/>
    <col min="12803" max="12803" width="14" customWidth="1"/>
    <col min="12804" max="12804" width="12.6640625" customWidth="1"/>
    <col min="12805" max="12805" width="17.33203125" customWidth="1"/>
    <col min="12806" max="12806" width="44.77734375" customWidth="1"/>
    <col min="13054" max="13054" width="11.33203125" customWidth="1"/>
    <col min="13055" max="13055" width="12.77734375" customWidth="1"/>
    <col min="13056" max="13056" width="15.21875" customWidth="1"/>
    <col min="13057" max="13057" width="15" customWidth="1"/>
    <col min="13058" max="13058" width="14.21875" customWidth="1"/>
    <col min="13059" max="13059" width="14" customWidth="1"/>
    <col min="13060" max="13060" width="12.6640625" customWidth="1"/>
    <col min="13061" max="13061" width="17.33203125" customWidth="1"/>
    <col min="13062" max="13062" width="44.77734375" customWidth="1"/>
    <col min="13310" max="13310" width="11.33203125" customWidth="1"/>
    <col min="13311" max="13311" width="12.77734375" customWidth="1"/>
    <col min="13312" max="13312" width="15.21875" customWidth="1"/>
    <col min="13313" max="13313" width="15" customWidth="1"/>
    <col min="13314" max="13314" width="14.21875" customWidth="1"/>
    <col min="13315" max="13315" width="14" customWidth="1"/>
    <col min="13316" max="13316" width="12.6640625" customWidth="1"/>
    <col min="13317" max="13317" width="17.33203125" customWidth="1"/>
    <col min="13318" max="13318" width="44.77734375" customWidth="1"/>
    <col min="13566" max="13566" width="11.33203125" customWidth="1"/>
    <col min="13567" max="13567" width="12.77734375" customWidth="1"/>
    <col min="13568" max="13568" width="15.21875" customWidth="1"/>
    <col min="13569" max="13569" width="15" customWidth="1"/>
    <col min="13570" max="13570" width="14.21875" customWidth="1"/>
    <col min="13571" max="13571" width="14" customWidth="1"/>
    <col min="13572" max="13572" width="12.6640625" customWidth="1"/>
    <col min="13573" max="13573" width="17.33203125" customWidth="1"/>
    <col min="13574" max="13574" width="44.77734375" customWidth="1"/>
    <col min="13822" max="13822" width="11.33203125" customWidth="1"/>
    <col min="13823" max="13823" width="12.77734375" customWidth="1"/>
    <col min="13824" max="13824" width="15.21875" customWidth="1"/>
    <col min="13825" max="13825" width="15" customWidth="1"/>
    <col min="13826" max="13826" width="14.21875" customWidth="1"/>
    <col min="13827" max="13827" width="14" customWidth="1"/>
    <col min="13828" max="13828" width="12.6640625" customWidth="1"/>
    <col min="13829" max="13829" width="17.33203125" customWidth="1"/>
    <col min="13830" max="13830" width="44.77734375" customWidth="1"/>
    <col min="14078" max="14078" width="11.33203125" customWidth="1"/>
    <col min="14079" max="14079" width="12.77734375" customWidth="1"/>
    <col min="14080" max="14080" width="15.21875" customWidth="1"/>
    <col min="14081" max="14081" width="15" customWidth="1"/>
    <col min="14082" max="14082" width="14.21875" customWidth="1"/>
    <col min="14083" max="14083" width="14" customWidth="1"/>
    <col min="14084" max="14084" width="12.6640625" customWidth="1"/>
    <col min="14085" max="14085" width="17.33203125" customWidth="1"/>
    <col min="14086" max="14086" width="44.77734375" customWidth="1"/>
    <col min="14334" max="14334" width="11.33203125" customWidth="1"/>
    <col min="14335" max="14335" width="12.77734375" customWidth="1"/>
    <col min="14336" max="14336" width="15.21875" customWidth="1"/>
    <col min="14337" max="14337" width="15" customWidth="1"/>
    <col min="14338" max="14338" width="14.21875" customWidth="1"/>
    <col min="14339" max="14339" width="14" customWidth="1"/>
    <col min="14340" max="14340" width="12.6640625" customWidth="1"/>
    <col min="14341" max="14341" width="17.33203125" customWidth="1"/>
    <col min="14342" max="14342" width="44.77734375" customWidth="1"/>
    <col min="14590" max="14590" width="11.33203125" customWidth="1"/>
    <col min="14591" max="14591" width="12.77734375" customWidth="1"/>
    <col min="14592" max="14592" width="15.21875" customWidth="1"/>
    <col min="14593" max="14593" width="15" customWidth="1"/>
    <col min="14594" max="14594" width="14.21875" customWidth="1"/>
    <col min="14595" max="14595" width="14" customWidth="1"/>
    <col min="14596" max="14596" width="12.6640625" customWidth="1"/>
    <col min="14597" max="14597" width="17.33203125" customWidth="1"/>
    <col min="14598" max="14598" width="44.77734375" customWidth="1"/>
    <col min="14846" max="14846" width="11.33203125" customWidth="1"/>
    <col min="14847" max="14847" width="12.77734375" customWidth="1"/>
    <col min="14848" max="14848" width="15.21875" customWidth="1"/>
    <col min="14849" max="14849" width="15" customWidth="1"/>
    <col min="14850" max="14850" width="14.21875" customWidth="1"/>
    <col min="14851" max="14851" width="14" customWidth="1"/>
    <col min="14852" max="14852" width="12.6640625" customWidth="1"/>
    <col min="14853" max="14853" width="17.33203125" customWidth="1"/>
    <col min="14854" max="14854" width="44.77734375" customWidth="1"/>
    <col min="15102" max="15102" width="11.33203125" customWidth="1"/>
    <col min="15103" max="15103" width="12.77734375" customWidth="1"/>
    <col min="15104" max="15104" width="15.21875" customWidth="1"/>
    <col min="15105" max="15105" width="15" customWidth="1"/>
    <col min="15106" max="15106" width="14.21875" customWidth="1"/>
    <col min="15107" max="15107" width="14" customWidth="1"/>
    <col min="15108" max="15108" width="12.6640625" customWidth="1"/>
    <col min="15109" max="15109" width="17.33203125" customWidth="1"/>
    <col min="15110" max="15110" width="44.77734375" customWidth="1"/>
    <col min="15358" max="15358" width="11.33203125" customWidth="1"/>
    <col min="15359" max="15359" width="12.77734375" customWidth="1"/>
    <col min="15360" max="15360" width="15.21875" customWidth="1"/>
    <col min="15361" max="15361" width="15" customWidth="1"/>
    <col min="15362" max="15362" width="14.21875" customWidth="1"/>
    <col min="15363" max="15363" width="14" customWidth="1"/>
    <col min="15364" max="15364" width="12.6640625" customWidth="1"/>
    <col min="15365" max="15365" width="17.33203125" customWidth="1"/>
    <col min="15366" max="15366" width="44.77734375" customWidth="1"/>
    <col min="15614" max="15614" width="11.33203125" customWidth="1"/>
    <col min="15615" max="15615" width="12.77734375" customWidth="1"/>
    <col min="15616" max="15616" width="15.21875" customWidth="1"/>
    <col min="15617" max="15617" width="15" customWidth="1"/>
    <col min="15618" max="15618" width="14.21875" customWidth="1"/>
    <col min="15619" max="15619" width="14" customWidth="1"/>
    <col min="15620" max="15620" width="12.6640625" customWidth="1"/>
    <col min="15621" max="15621" width="17.33203125" customWidth="1"/>
    <col min="15622" max="15622" width="44.77734375" customWidth="1"/>
    <col min="15870" max="15870" width="11.33203125" customWidth="1"/>
    <col min="15871" max="15871" width="12.77734375" customWidth="1"/>
    <col min="15872" max="15872" width="15.21875" customWidth="1"/>
    <col min="15873" max="15873" width="15" customWidth="1"/>
    <col min="15874" max="15874" width="14.21875" customWidth="1"/>
    <col min="15875" max="15875" width="14" customWidth="1"/>
    <col min="15876" max="15876" width="12.6640625" customWidth="1"/>
    <col min="15877" max="15877" width="17.33203125" customWidth="1"/>
    <col min="15878" max="15878" width="44.77734375" customWidth="1"/>
    <col min="16126" max="16126" width="11.33203125" customWidth="1"/>
    <col min="16127" max="16127" width="12.77734375" customWidth="1"/>
    <col min="16128" max="16128" width="15.21875" customWidth="1"/>
    <col min="16129" max="16129" width="15" customWidth="1"/>
    <col min="16130" max="16130" width="14.21875" customWidth="1"/>
    <col min="16131" max="16131" width="14" customWidth="1"/>
    <col min="16132" max="16132" width="12.6640625" customWidth="1"/>
    <col min="16133" max="16133" width="17.33203125" customWidth="1"/>
    <col min="16134" max="16134" width="44.77734375" customWidth="1"/>
  </cols>
  <sheetData>
    <row r="1" spans="1:8" s="19" customFormat="1">
      <c r="A1" s="444"/>
      <c r="B1" s="444"/>
      <c r="C1" s="36"/>
      <c r="D1" s="1"/>
      <c r="E1" s="5"/>
      <c r="F1" s="1"/>
      <c r="G1" s="1"/>
      <c r="H1" s="35"/>
    </row>
    <row r="2" spans="1:8" s="19" customFormat="1" ht="16.5">
      <c r="A2" s="447" t="s">
        <v>94</v>
      </c>
      <c r="B2" s="447"/>
      <c r="C2" s="447"/>
      <c r="D2" s="447"/>
      <c r="E2" s="447"/>
      <c r="F2" s="447"/>
      <c r="G2" s="447"/>
      <c r="H2" s="447"/>
    </row>
    <row r="3" spans="1:8" s="19" customFormat="1" ht="25.5">
      <c r="A3" s="448" t="s">
        <v>103</v>
      </c>
      <c r="B3" s="448"/>
      <c r="C3" s="448"/>
      <c r="D3" s="448"/>
      <c r="E3" s="448"/>
      <c r="F3" s="448"/>
      <c r="G3" s="448"/>
      <c r="H3" s="448"/>
    </row>
    <row r="4" spans="1:8" s="19" customFormat="1" ht="14.25">
      <c r="A4" s="449" t="s">
        <v>104</v>
      </c>
      <c r="B4" s="449"/>
      <c r="C4" s="449"/>
      <c r="D4" s="449"/>
      <c r="E4" s="449"/>
      <c r="F4" s="449"/>
      <c r="G4" s="449"/>
      <c r="H4" s="449"/>
    </row>
    <row r="5" spans="1:8" ht="16.5">
      <c r="A5" s="450" t="s">
        <v>25</v>
      </c>
      <c r="B5" s="450"/>
      <c r="C5" s="450"/>
      <c r="D5" s="450"/>
      <c r="E5" s="450"/>
      <c r="F5" s="450"/>
      <c r="G5" s="450"/>
      <c r="H5" s="450"/>
    </row>
    <row r="6" spans="1:8" ht="17.25" thickBot="1">
      <c r="A6" s="451" t="s">
        <v>51</v>
      </c>
      <c r="B6" s="451"/>
      <c r="C6" s="451"/>
      <c r="D6" s="451"/>
      <c r="E6" s="451"/>
      <c r="F6" s="451"/>
      <c r="G6" s="451"/>
      <c r="H6" s="451"/>
    </row>
    <row r="7" spans="1:8">
      <c r="A7" s="476" t="s">
        <v>52</v>
      </c>
      <c r="B7" s="477"/>
      <c r="C7" s="477"/>
      <c r="D7" s="418" t="s">
        <v>117</v>
      </c>
      <c r="E7" s="418" t="s">
        <v>116</v>
      </c>
      <c r="F7" s="452" t="s">
        <v>24</v>
      </c>
      <c r="G7" s="420" t="s">
        <v>32</v>
      </c>
      <c r="H7" s="422" t="s">
        <v>33</v>
      </c>
    </row>
    <row r="8" spans="1:8">
      <c r="A8" s="153" t="s">
        <v>4</v>
      </c>
      <c r="B8" s="38" t="s">
        <v>5</v>
      </c>
      <c r="C8" s="38" t="s">
        <v>6</v>
      </c>
      <c r="D8" s="419"/>
      <c r="E8" s="419"/>
      <c r="F8" s="453"/>
      <c r="G8" s="421"/>
      <c r="H8" s="423"/>
    </row>
    <row r="9" spans="1:8" ht="27">
      <c r="A9" s="480" t="s">
        <v>53</v>
      </c>
      <c r="B9" s="468" t="s">
        <v>54</v>
      </c>
      <c r="C9" s="9" t="s">
        <v>55</v>
      </c>
      <c r="D9" s="3">
        <v>67200000</v>
      </c>
      <c r="E9" s="3">
        <v>70200000</v>
      </c>
      <c r="F9" s="180">
        <f>E9-D9</f>
        <v>3000000</v>
      </c>
      <c r="G9" s="11"/>
      <c r="H9" s="154" t="s">
        <v>266</v>
      </c>
    </row>
    <row r="10" spans="1:8" ht="27">
      <c r="A10" s="481"/>
      <c r="B10" s="469"/>
      <c r="C10" s="9" t="s">
        <v>56</v>
      </c>
      <c r="D10" s="3">
        <v>5600000</v>
      </c>
      <c r="E10" s="3">
        <v>5850000</v>
      </c>
      <c r="F10" s="180">
        <f t="shared" ref="F10:F37" si="0">E10-D10</f>
        <v>250000</v>
      </c>
      <c r="G10" s="11"/>
      <c r="H10" s="154" t="s">
        <v>267</v>
      </c>
    </row>
    <row r="11" spans="1:8" s="19" customFormat="1" ht="54">
      <c r="A11" s="481"/>
      <c r="B11" s="469"/>
      <c r="C11" s="9" t="s">
        <v>26</v>
      </c>
      <c r="D11" s="3">
        <v>6720000</v>
      </c>
      <c r="E11" s="3">
        <v>7020000</v>
      </c>
      <c r="F11" s="180">
        <f t="shared" si="0"/>
        <v>300000</v>
      </c>
      <c r="G11" s="11"/>
      <c r="H11" s="154" t="s">
        <v>268</v>
      </c>
    </row>
    <row r="12" spans="1:8" ht="27">
      <c r="A12" s="481"/>
      <c r="B12" s="470"/>
      <c r="C12" s="20" t="s">
        <v>77</v>
      </c>
      <c r="D12" s="3">
        <v>400000</v>
      </c>
      <c r="E12" s="3">
        <v>400000</v>
      </c>
      <c r="F12" s="180">
        <f t="shared" si="0"/>
        <v>0</v>
      </c>
      <c r="G12" s="11"/>
      <c r="H12" s="155" t="s">
        <v>295</v>
      </c>
    </row>
    <row r="13" spans="1:8" ht="27">
      <c r="A13" s="481"/>
      <c r="B13" s="468" t="s">
        <v>57</v>
      </c>
      <c r="C13" s="9" t="s">
        <v>58</v>
      </c>
      <c r="D13" s="3">
        <v>2000000</v>
      </c>
      <c r="E13" s="3">
        <v>2000000</v>
      </c>
      <c r="F13" s="180">
        <f t="shared" si="0"/>
        <v>0</v>
      </c>
      <c r="G13" s="11"/>
      <c r="H13" s="154" t="s">
        <v>95</v>
      </c>
    </row>
    <row r="14" spans="1:8" ht="81">
      <c r="A14" s="481"/>
      <c r="B14" s="469"/>
      <c r="C14" s="9" t="s">
        <v>23</v>
      </c>
      <c r="D14" s="3">
        <v>1900000</v>
      </c>
      <c r="E14" s="3">
        <v>1900000</v>
      </c>
      <c r="F14" s="180">
        <f t="shared" si="0"/>
        <v>0</v>
      </c>
      <c r="G14" s="11"/>
      <c r="H14" s="154" t="s">
        <v>286</v>
      </c>
    </row>
    <row r="15" spans="1:8">
      <c r="A15" s="481"/>
      <c r="B15" s="470"/>
      <c r="C15" s="9" t="s">
        <v>78</v>
      </c>
      <c r="D15" s="3">
        <v>200000</v>
      </c>
      <c r="E15" s="3">
        <v>200000</v>
      </c>
      <c r="F15" s="180">
        <f t="shared" si="0"/>
        <v>0</v>
      </c>
      <c r="G15" s="11"/>
      <c r="H15" s="154" t="s">
        <v>85</v>
      </c>
    </row>
    <row r="16" spans="1:8" ht="27">
      <c r="A16" s="481"/>
      <c r="B16" s="468" t="s">
        <v>59</v>
      </c>
      <c r="C16" s="9" t="s">
        <v>27</v>
      </c>
      <c r="D16" s="3">
        <v>1000000</v>
      </c>
      <c r="E16" s="3">
        <v>1000000</v>
      </c>
      <c r="F16" s="180">
        <f t="shared" si="0"/>
        <v>0</v>
      </c>
      <c r="G16" s="11"/>
      <c r="H16" s="155" t="s">
        <v>287</v>
      </c>
    </row>
    <row r="17" spans="1:8" ht="67.5">
      <c r="A17" s="481"/>
      <c r="B17" s="469"/>
      <c r="C17" s="12" t="s">
        <v>101</v>
      </c>
      <c r="D17" s="3">
        <v>6300000</v>
      </c>
      <c r="E17" s="3">
        <v>6300000</v>
      </c>
      <c r="F17" s="180">
        <f t="shared" si="0"/>
        <v>0</v>
      </c>
      <c r="G17" s="11"/>
      <c r="H17" s="154" t="s">
        <v>288</v>
      </c>
    </row>
    <row r="18" spans="1:8">
      <c r="A18" s="481"/>
      <c r="B18" s="469"/>
      <c r="C18" s="9" t="s">
        <v>28</v>
      </c>
      <c r="D18" s="3">
        <v>240000</v>
      </c>
      <c r="E18" s="3">
        <v>300000</v>
      </c>
      <c r="F18" s="180">
        <f>E18-D18</f>
        <v>60000</v>
      </c>
      <c r="G18" s="11"/>
      <c r="H18" s="154" t="s">
        <v>284</v>
      </c>
    </row>
    <row r="19" spans="1:8">
      <c r="A19" s="484"/>
      <c r="B19" s="470"/>
      <c r="C19" s="9" t="s">
        <v>29</v>
      </c>
      <c r="D19" s="29">
        <v>365000</v>
      </c>
      <c r="E19" s="3">
        <v>600000</v>
      </c>
      <c r="F19" s="180">
        <f t="shared" si="0"/>
        <v>235000</v>
      </c>
      <c r="G19" s="30"/>
      <c r="H19" s="155" t="s">
        <v>98</v>
      </c>
    </row>
    <row r="20" spans="1:8">
      <c r="A20" s="156" t="s">
        <v>60</v>
      </c>
      <c r="B20" s="39" t="s">
        <v>61</v>
      </c>
      <c r="C20" s="9" t="s">
        <v>62</v>
      </c>
      <c r="D20" s="3">
        <v>0</v>
      </c>
      <c r="E20" s="3"/>
      <c r="F20" s="180">
        <f t="shared" si="0"/>
        <v>0</v>
      </c>
      <c r="G20" s="11"/>
      <c r="H20" s="154" t="s">
        <v>63</v>
      </c>
    </row>
    <row r="21" spans="1:8" ht="54">
      <c r="A21" s="480" t="s">
        <v>64</v>
      </c>
      <c r="B21" s="13" t="s">
        <v>79</v>
      </c>
      <c r="C21" s="14" t="s">
        <v>99</v>
      </c>
      <c r="D21" s="23">
        <v>1000000</v>
      </c>
      <c r="E21" s="23">
        <v>15000000</v>
      </c>
      <c r="F21" s="180">
        <f t="shared" si="0"/>
        <v>14000000</v>
      </c>
      <c r="G21" s="40" t="s">
        <v>109</v>
      </c>
      <c r="H21" s="154" t="s">
        <v>294</v>
      </c>
    </row>
    <row r="22" spans="1:8" ht="27">
      <c r="A22" s="481"/>
      <c r="B22" s="15" t="s">
        <v>100</v>
      </c>
      <c r="C22" s="16" t="s">
        <v>277</v>
      </c>
      <c r="D22" s="24">
        <v>16000000</v>
      </c>
      <c r="E22" s="24">
        <v>2500000</v>
      </c>
      <c r="F22" s="180">
        <f t="shared" si="0"/>
        <v>-13500000</v>
      </c>
      <c r="G22" s="11" t="s">
        <v>261</v>
      </c>
      <c r="H22" s="154" t="s">
        <v>93</v>
      </c>
    </row>
    <row r="23" spans="1:8" ht="108">
      <c r="A23" s="481"/>
      <c r="B23" s="473" t="s">
        <v>80</v>
      </c>
      <c r="C23" s="16" t="s">
        <v>87</v>
      </c>
      <c r="D23" s="23">
        <v>4170000</v>
      </c>
      <c r="E23" s="23">
        <v>3910000</v>
      </c>
      <c r="F23" s="180">
        <f t="shared" si="0"/>
        <v>-260000</v>
      </c>
      <c r="G23" s="30" t="s">
        <v>290</v>
      </c>
      <c r="H23" s="154" t="s">
        <v>293</v>
      </c>
    </row>
    <row r="24" spans="1:8" s="19" customFormat="1" ht="94.5">
      <c r="A24" s="481"/>
      <c r="B24" s="474"/>
      <c r="C24" s="16" t="s">
        <v>89</v>
      </c>
      <c r="D24" s="23">
        <v>57300000</v>
      </c>
      <c r="E24" s="23">
        <v>3480000</v>
      </c>
      <c r="F24" s="180">
        <f t="shared" si="0"/>
        <v>-53820000</v>
      </c>
      <c r="G24" s="181" t="s">
        <v>263</v>
      </c>
      <c r="H24" s="154" t="s">
        <v>291</v>
      </c>
    </row>
    <row r="25" spans="1:8" ht="94.5">
      <c r="A25" s="481"/>
      <c r="B25" s="475"/>
      <c r="C25" s="16" t="s">
        <v>272</v>
      </c>
      <c r="D25" s="23">
        <v>400000</v>
      </c>
      <c r="E25" s="23">
        <v>2280000</v>
      </c>
      <c r="F25" s="180">
        <f t="shared" si="0"/>
        <v>1880000</v>
      </c>
      <c r="G25" s="40" t="s">
        <v>264</v>
      </c>
      <c r="H25" s="163" t="s">
        <v>289</v>
      </c>
    </row>
    <row r="26" spans="1:8">
      <c r="A26" s="481"/>
      <c r="B26" s="472" t="s">
        <v>278</v>
      </c>
      <c r="C26" s="17" t="s">
        <v>279</v>
      </c>
      <c r="D26" s="23">
        <v>9600000</v>
      </c>
      <c r="E26" s="23">
        <v>0</v>
      </c>
      <c r="F26" s="180">
        <f t="shared" si="0"/>
        <v>-9600000</v>
      </c>
      <c r="G26" s="11" t="s">
        <v>265</v>
      </c>
      <c r="H26" s="154"/>
    </row>
    <row r="27" spans="1:8">
      <c r="A27" s="481"/>
      <c r="B27" s="472"/>
      <c r="C27" s="16" t="s">
        <v>280</v>
      </c>
      <c r="D27" s="23">
        <v>4000000</v>
      </c>
      <c r="E27" s="23">
        <v>0</v>
      </c>
      <c r="F27" s="180">
        <f t="shared" si="0"/>
        <v>-4000000</v>
      </c>
      <c r="G27" s="22" t="s">
        <v>276</v>
      </c>
      <c r="H27" s="154"/>
    </row>
    <row r="28" spans="1:8" ht="81">
      <c r="A28" s="481"/>
      <c r="B28" s="472"/>
      <c r="C28" s="17" t="s">
        <v>281</v>
      </c>
      <c r="D28" s="23">
        <v>0</v>
      </c>
      <c r="E28" s="23">
        <v>10000000</v>
      </c>
      <c r="F28" s="180">
        <f t="shared" si="0"/>
        <v>10000000</v>
      </c>
      <c r="G28" s="11" t="s">
        <v>86</v>
      </c>
      <c r="H28" s="154" t="s">
        <v>262</v>
      </c>
    </row>
    <row r="29" spans="1:8" ht="40.5">
      <c r="A29" s="481"/>
      <c r="B29" s="18" t="s">
        <v>282</v>
      </c>
      <c r="C29" s="10" t="s">
        <v>102</v>
      </c>
      <c r="D29" s="23">
        <v>46100000</v>
      </c>
      <c r="E29" s="23">
        <v>49700000</v>
      </c>
      <c r="F29" s="180">
        <f t="shared" si="0"/>
        <v>3600000</v>
      </c>
      <c r="G29" s="11"/>
      <c r="H29" s="154" t="s">
        <v>292</v>
      </c>
    </row>
    <row r="30" spans="1:8" ht="18" customHeight="1">
      <c r="A30" s="484"/>
      <c r="B30" s="31" t="s">
        <v>81</v>
      </c>
      <c r="C30" s="32" t="s">
        <v>283</v>
      </c>
      <c r="D30" s="33">
        <v>16500000</v>
      </c>
      <c r="E30" s="33">
        <v>0</v>
      </c>
      <c r="F30" s="180">
        <f t="shared" si="0"/>
        <v>-16500000</v>
      </c>
      <c r="G30" s="34"/>
      <c r="H30" s="157"/>
    </row>
    <row r="31" spans="1:8" ht="18" customHeight="1">
      <c r="A31" s="480" t="s">
        <v>65</v>
      </c>
      <c r="B31" s="468" t="s">
        <v>66</v>
      </c>
      <c r="C31" s="9" t="s">
        <v>67</v>
      </c>
      <c r="D31" s="25">
        <v>4000000</v>
      </c>
      <c r="E31" s="23">
        <v>4000000</v>
      </c>
      <c r="F31" s="180">
        <f t="shared" si="0"/>
        <v>0</v>
      </c>
      <c r="G31" s="11"/>
      <c r="H31" s="154" t="s">
        <v>68</v>
      </c>
    </row>
    <row r="32" spans="1:8" s="19" customFormat="1" ht="18" customHeight="1">
      <c r="A32" s="481"/>
      <c r="B32" s="469"/>
      <c r="C32" s="9" t="s">
        <v>69</v>
      </c>
      <c r="D32" s="26">
        <v>6000000</v>
      </c>
      <c r="E32" s="26">
        <v>6000000</v>
      </c>
      <c r="F32" s="180">
        <f t="shared" si="0"/>
        <v>0</v>
      </c>
      <c r="G32" s="11"/>
      <c r="H32" s="154" t="s">
        <v>70</v>
      </c>
    </row>
    <row r="33" spans="1:8" ht="18" customHeight="1">
      <c r="A33" s="482"/>
      <c r="B33" s="483"/>
      <c r="C33" s="9" t="s">
        <v>90</v>
      </c>
      <c r="D33" s="26">
        <v>0</v>
      </c>
      <c r="E33" s="26">
        <v>0</v>
      </c>
      <c r="F33" s="180">
        <f t="shared" si="0"/>
        <v>0</v>
      </c>
      <c r="G33" s="11"/>
      <c r="H33" s="154"/>
    </row>
    <row r="34" spans="1:8" ht="18" customHeight="1">
      <c r="A34" s="156" t="s">
        <v>71</v>
      </c>
      <c r="B34" s="39" t="s">
        <v>82</v>
      </c>
      <c r="C34" s="9" t="s">
        <v>72</v>
      </c>
      <c r="D34" s="23">
        <v>2500000</v>
      </c>
      <c r="E34" s="23">
        <v>3000000</v>
      </c>
      <c r="F34" s="180">
        <f t="shared" si="0"/>
        <v>500000</v>
      </c>
      <c r="G34" s="11"/>
      <c r="H34" s="175" t="s">
        <v>275</v>
      </c>
    </row>
    <row r="35" spans="1:8" ht="18" customHeight="1">
      <c r="A35" s="158" t="s">
        <v>73</v>
      </c>
      <c r="B35" s="37" t="s">
        <v>74</v>
      </c>
      <c r="C35" s="12" t="s">
        <v>75</v>
      </c>
      <c r="D35" s="23">
        <f>86894+165587</f>
        <v>252481</v>
      </c>
      <c r="E35" s="23">
        <v>340000</v>
      </c>
      <c r="F35" s="180">
        <f t="shared" si="0"/>
        <v>87519</v>
      </c>
      <c r="G35" s="11"/>
      <c r="H35" s="154"/>
    </row>
    <row r="36" spans="1:8" ht="18" customHeight="1">
      <c r="A36" s="158" t="s">
        <v>76</v>
      </c>
      <c r="B36" s="37" t="s">
        <v>83</v>
      </c>
      <c r="C36" s="12" t="s">
        <v>84</v>
      </c>
      <c r="D36" s="23">
        <v>0</v>
      </c>
      <c r="E36" s="23">
        <v>0</v>
      </c>
      <c r="F36" s="180">
        <f t="shared" si="0"/>
        <v>0</v>
      </c>
      <c r="G36" s="11"/>
      <c r="H36" s="154"/>
    </row>
    <row r="37" spans="1:8" ht="24" customHeight="1" thickBot="1">
      <c r="A37" s="478" t="s">
        <v>22</v>
      </c>
      <c r="B37" s="479"/>
      <c r="C37" s="479"/>
      <c r="D37" s="159">
        <f>SUM(D9:D36)</f>
        <v>259747481</v>
      </c>
      <c r="E37" s="159">
        <f>SUM(E9:E36)</f>
        <v>195980000</v>
      </c>
      <c r="F37" s="182">
        <f t="shared" si="0"/>
        <v>-63767481</v>
      </c>
      <c r="G37" s="160"/>
      <c r="H37" s="161"/>
    </row>
    <row r="39" spans="1:8">
      <c r="E39" s="27">
        <v>195980000</v>
      </c>
    </row>
    <row r="42" spans="1:8">
      <c r="E42" s="28">
        <f>E39-E37</f>
        <v>0</v>
      </c>
    </row>
  </sheetData>
  <mergeCells count="22">
    <mergeCell ref="A37:C37"/>
    <mergeCell ref="A31:A33"/>
    <mergeCell ref="B31:B33"/>
    <mergeCell ref="A21:A30"/>
    <mergeCell ref="A9:A19"/>
    <mergeCell ref="B9:B12"/>
    <mergeCell ref="B13:B15"/>
    <mergeCell ref="B16:B19"/>
    <mergeCell ref="B26:B28"/>
    <mergeCell ref="A1:B1"/>
    <mergeCell ref="B23:B25"/>
    <mergeCell ref="A5:H5"/>
    <mergeCell ref="A6:H6"/>
    <mergeCell ref="A7:C7"/>
    <mergeCell ref="D7:D8"/>
    <mergeCell ref="F7:F8"/>
    <mergeCell ref="G7:G8"/>
    <mergeCell ref="H7:H8"/>
    <mergeCell ref="E7:E8"/>
    <mergeCell ref="A2:H2"/>
    <mergeCell ref="A3:H3"/>
    <mergeCell ref="A4:H4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3" fitToHeight="0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topLeftCell="B22" workbookViewId="0">
      <selection activeCell="N33" sqref="N33"/>
    </sheetView>
  </sheetViews>
  <sheetFormatPr defaultRowHeight="13.5"/>
  <cols>
    <col min="5" max="5" width="12.5546875" bestFit="1" customWidth="1"/>
    <col min="9" max="9" width="12.5546875" bestFit="1" customWidth="1"/>
    <col min="14" max="14" width="12.21875" bestFit="1" customWidth="1"/>
    <col min="18" max="18" width="12.33203125" bestFit="1" customWidth="1"/>
  </cols>
  <sheetData>
    <row r="1" spans="1:18">
      <c r="A1" s="330" t="s">
        <v>125</v>
      </c>
      <c r="B1" s="330"/>
      <c r="C1" s="331"/>
      <c r="D1" s="331"/>
      <c r="E1" s="41"/>
      <c r="F1" s="41"/>
      <c r="G1" s="41"/>
      <c r="H1" s="41"/>
      <c r="I1" s="41"/>
    </row>
    <row r="2" spans="1:18" ht="21">
      <c r="A2" s="332" t="s">
        <v>259</v>
      </c>
      <c r="B2" s="332"/>
      <c r="C2" s="332"/>
      <c r="D2" s="332"/>
      <c r="E2" s="332"/>
      <c r="F2" s="332"/>
      <c r="G2" s="332"/>
      <c r="H2" s="332"/>
      <c r="I2" s="332"/>
    </row>
    <row r="3" spans="1:18" ht="24">
      <c r="A3" s="333" t="s">
        <v>260</v>
      </c>
      <c r="B3" s="333"/>
      <c r="C3" s="333"/>
      <c r="D3" s="333"/>
      <c r="E3" s="333"/>
      <c r="F3" s="333"/>
      <c r="G3" s="333"/>
      <c r="H3" s="333"/>
      <c r="I3" s="333"/>
    </row>
    <row r="4" spans="1:18" ht="16.5">
      <c r="A4" s="366" t="s">
        <v>126</v>
      </c>
      <c r="B4" s="366"/>
      <c r="C4" s="366"/>
      <c r="D4" s="366"/>
      <c r="E4" s="366"/>
      <c r="F4" s="366"/>
      <c r="G4" s="366"/>
      <c r="H4" s="366"/>
      <c r="I4" s="366"/>
    </row>
    <row r="5" spans="1:18" ht="15" thickBot="1">
      <c r="A5" s="367" t="s">
        <v>127</v>
      </c>
      <c r="B5" s="368"/>
      <c r="C5" s="368"/>
      <c r="D5" s="368"/>
      <c r="E5" s="368"/>
      <c r="F5" s="368"/>
      <c r="G5" s="368"/>
      <c r="H5" s="368"/>
      <c r="I5" s="368"/>
    </row>
    <row r="6" spans="1:18" ht="13.5" customHeight="1">
      <c r="A6" s="369" t="s">
        <v>0</v>
      </c>
      <c r="B6" s="372" t="s">
        <v>1</v>
      </c>
      <c r="C6" s="373"/>
      <c r="D6" s="373"/>
      <c r="E6" s="374"/>
      <c r="F6" s="375" t="s">
        <v>2</v>
      </c>
      <c r="G6" s="373"/>
      <c r="H6" s="373"/>
      <c r="I6" s="376"/>
    </row>
    <row r="7" spans="1:18">
      <c r="A7" s="370"/>
      <c r="B7" s="377" t="s">
        <v>3</v>
      </c>
      <c r="C7" s="378"/>
      <c r="D7" s="379"/>
      <c r="E7" s="380" t="s">
        <v>118</v>
      </c>
      <c r="F7" s="382" t="s">
        <v>3</v>
      </c>
      <c r="G7" s="378"/>
      <c r="H7" s="379"/>
      <c r="I7" s="383" t="s">
        <v>119</v>
      </c>
    </row>
    <row r="8" spans="1:18" ht="14.25" thickBot="1">
      <c r="A8" s="371"/>
      <c r="B8" s="42" t="s">
        <v>4</v>
      </c>
      <c r="C8" s="43" t="s">
        <v>5</v>
      </c>
      <c r="D8" s="43" t="s">
        <v>6</v>
      </c>
      <c r="E8" s="381"/>
      <c r="F8" s="44" t="s">
        <v>4</v>
      </c>
      <c r="G8" s="43" t="s">
        <v>5</v>
      </c>
      <c r="H8" s="43" t="s">
        <v>6</v>
      </c>
      <c r="I8" s="384"/>
    </row>
    <row r="9" spans="1:18" ht="13.5" customHeight="1">
      <c r="A9" s="350" t="s">
        <v>128</v>
      </c>
      <c r="B9" s="352" t="s">
        <v>7</v>
      </c>
      <c r="C9" s="338" t="s">
        <v>8</v>
      </c>
      <c r="D9" s="510" t="s">
        <v>120</v>
      </c>
      <c r="E9" s="359">
        <v>83470000</v>
      </c>
      <c r="F9" s="352" t="s">
        <v>129</v>
      </c>
      <c r="G9" s="338" t="s">
        <v>9</v>
      </c>
      <c r="H9" s="338" t="s">
        <v>10</v>
      </c>
      <c r="I9" s="345">
        <v>20000000</v>
      </c>
      <c r="J9" s="350" t="s">
        <v>128</v>
      </c>
      <c r="K9" s="352" t="s">
        <v>7</v>
      </c>
      <c r="L9" s="356" t="s">
        <v>8</v>
      </c>
      <c r="M9" s="358" t="s">
        <v>413</v>
      </c>
      <c r="N9" s="359">
        <v>45640000</v>
      </c>
      <c r="O9" s="352" t="s">
        <v>129</v>
      </c>
      <c r="P9" s="338" t="s">
        <v>9</v>
      </c>
      <c r="Q9" s="338" t="s">
        <v>10</v>
      </c>
      <c r="R9" s="345">
        <v>18000000</v>
      </c>
    </row>
    <row r="10" spans="1:18">
      <c r="A10" s="351"/>
      <c r="B10" s="353"/>
      <c r="C10" s="357"/>
      <c r="D10" s="511"/>
      <c r="E10" s="360"/>
      <c r="F10" s="353"/>
      <c r="G10" s="339"/>
      <c r="H10" s="339"/>
      <c r="I10" s="337"/>
      <c r="J10" s="351"/>
      <c r="K10" s="353"/>
      <c r="L10" s="357"/>
      <c r="M10" s="358"/>
      <c r="N10" s="360"/>
      <c r="O10" s="353"/>
      <c r="P10" s="339"/>
      <c r="Q10" s="339"/>
      <c r="R10" s="337"/>
    </row>
    <row r="11" spans="1:18">
      <c r="A11" s="351"/>
      <c r="B11" s="353"/>
      <c r="C11" s="339"/>
      <c r="D11" s="512"/>
      <c r="E11" s="361"/>
      <c r="F11" s="348"/>
      <c r="G11" s="340"/>
      <c r="H11" s="340"/>
      <c r="I11" s="337"/>
      <c r="J11" s="351"/>
      <c r="K11" s="353"/>
      <c r="L11" s="357"/>
      <c r="M11" s="358"/>
      <c r="N11" s="361"/>
      <c r="O11" s="348"/>
      <c r="P11" s="340"/>
      <c r="Q11" s="340"/>
      <c r="R11" s="337"/>
    </row>
    <row r="12" spans="1:18" ht="13.5" customHeight="1">
      <c r="A12" s="351"/>
      <c r="B12" s="354"/>
      <c r="C12" s="346" t="s">
        <v>11</v>
      </c>
      <c r="D12" s="133" t="s">
        <v>121</v>
      </c>
      <c r="E12" s="364">
        <v>4100000</v>
      </c>
      <c r="F12" s="135" t="s">
        <v>130</v>
      </c>
      <c r="G12" s="137" t="s">
        <v>122</v>
      </c>
      <c r="H12" s="48" t="s">
        <v>131</v>
      </c>
      <c r="I12" s="49">
        <v>122980000</v>
      </c>
      <c r="J12" s="351"/>
      <c r="K12" s="354"/>
      <c r="L12" s="346" t="s">
        <v>11</v>
      </c>
      <c r="M12" s="271" t="s">
        <v>392</v>
      </c>
      <c r="N12" s="508">
        <v>4320000</v>
      </c>
      <c r="O12" s="286" t="s">
        <v>130</v>
      </c>
      <c r="P12" s="273" t="s">
        <v>122</v>
      </c>
      <c r="Q12" s="48" t="s">
        <v>131</v>
      </c>
      <c r="R12" s="49">
        <v>113050000</v>
      </c>
    </row>
    <row r="13" spans="1:18" ht="24">
      <c r="A13" s="351"/>
      <c r="B13" s="354"/>
      <c r="C13" s="346"/>
      <c r="D13" s="133" t="s">
        <v>348</v>
      </c>
      <c r="E13" s="361"/>
      <c r="F13" s="388" t="s">
        <v>123</v>
      </c>
      <c r="G13" s="389" t="s">
        <v>133</v>
      </c>
      <c r="H13" s="50" t="s">
        <v>134</v>
      </c>
      <c r="I13" s="51"/>
      <c r="J13" s="351"/>
      <c r="K13" s="354"/>
      <c r="L13" s="346"/>
      <c r="M13" s="271" t="s">
        <v>132</v>
      </c>
      <c r="N13" s="509"/>
      <c r="O13" s="365" t="s">
        <v>123</v>
      </c>
      <c r="P13" s="389" t="s">
        <v>133</v>
      </c>
      <c r="Q13" s="50" t="s">
        <v>134</v>
      </c>
      <c r="R13" s="51"/>
    </row>
    <row r="14" spans="1:18" ht="36">
      <c r="A14" s="351"/>
      <c r="B14" s="355"/>
      <c r="C14" s="133" t="s">
        <v>12</v>
      </c>
      <c r="D14" s="133" t="s">
        <v>135</v>
      </c>
      <c r="E14" s="216">
        <v>8200000</v>
      </c>
      <c r="F14" s="353"/>
      <c r="G14" s="339"/>
      <c r="H14" s="50" t="s">
        <v>136</v>
      </c>
      <c r="I14" s="52"/>
      <c r="J14" s="351"/>
      <c r="K14" s="355"/>
      <c r="L14" s="271" t="s">
        <v>12</v>
      </c>
      <c r="M14" s="271" t="s">
        <v>416</v>
      </c>
      <c r="N14" s="216">
        <v>10500000</v>
      </c>
      <c r="O14" s="353"/>
      <c r="P14" s="339"/>
      <c r="Q14" s="50" t="s">
        <v>136</v>
      </c>
      <c r="R14" s="52"/>
    </row>
    <row r="15" spans="1:18">
      <c r="A15" s="351"/>
      <c r="B15" s="347" t="s">
        <v>137</v>
      </c>
      <c r="C15" s="349" t="s">
        <v>13</v>
      </c>
      <c r="D15" s="362" t="s">
        <v>14</v>
      </c>
      <c r="E15" s="364"/>
      <c r="F15" s="348"/>
      <c r="G15" s="340"/>
      <c r="H15" s="50" t="s">
        <v>138</v>
      </c>
      <c r="I15" s="52"/>
      <c r="J15" s="351"/>
      <c r="K15" s="347" t="s">
        <v>137</v>
      </c>
      <c r="L15" s="349" t="s">
        <v>13</v>
      </c>
      <c r="M15" s="362" t="s">
        <v>14</v>
      </c>
      <c r="N15" s="364">
        <v>3000000</v>
      </c>
      <c r="O15" s="348"/>
      <c r="P15" s="340"/>
      <c r="Q15" s="50" t="s">
        <v>138</v>
      </c>
      <c r="R15" s="52"/>
    </row>
    <row r="16" spans="1:18" ht="24">
      <c r="A16" s="351"/>
      <c r="B16" s="348"/>
      <c r="C16" s="340"/>
      <c r="D16" s="363"/>
      <c r="E16" s="361"/>
      <c r="F16" s="136" t="s">
        <v>139</v>
      </c>
      <c r="G16" s="138" t="s">
        <v>140</v>
      </c>
      <c r="H16" s="50" t="s">
        <v>141</v>
      </c>
      <c r="I16" s="52">
        <v>20000000</v>
      </c>
      <c r="J16" s="351"/>
      <c r="K16" s="348"/>
      <c r="L16" s="340"/>
      <c r="M16" s="363"/>
      <c r="N16" s="361"/>
      <c r="O16" s="272" t="s">
        <v>139</v>
      </c>
      <c r="P16" s="269" t="s">
        <v>140</v>
      </c>
      <c r="Q16" s="50" t="s">
        <v>378</v>
      </c>
      <c r="R16" s="52"/>
    </row>
    <row r="17" spans="1:18" ht="13.5" customHeight="1">
      <c r="A17" s="351"/>
      <c r="B17" s="55" t="s">
        <v>15</v>
      </c>
      <c r="C17" s="56" t="s">
        <v>16</v>
      </c>
      <c r="D17" s="57" t="s">
        <v>142</v>
      </c>
      <c r="E17" s="217">
        <v>86870000</v>
      </c>
      <c r="F17" s="341" t="s">
        <v>143</v>
      </c>
      <c r="G17" s="334" t="s">
        <v>44</v>
      </c>
      <c r="H17" s="56" t="s">
        <v>145</v>
      </c>
      <c r="I17" s="52"/>
      <c r="J17" s="351"/>
      <c r="K17" s="55" t="s">
        <v>15</v>
      </c>
      <c r="L17" s="56" t="s">
        <v>417</v>
      </c>
      <c r="M17" s="57" t="s">
        <v>142</v>
      </c>
      <c r="N17" s="217">
        <v>86870000</v>
      </c>
      <c r="O17" s="341" t="s">
        <v>143</v>
      </c>
      <c r="P17" s="334" t="s">
        <v>44</v>
      </c>
      <c r="Q17" s="56" t="s">
        <v>145</v>
      </c>
      <c r="R17" s="52"/>
    </row>
    <row r="18" spans="1:18">
      <c r="A18" s="351"/>
      <c r="B18" s="55" t="s">
        <v>17</v>
      </c>
      <c r="C18" s="56" t="s">
        <v>18</v>
      </c>
      <c r="D18" s="58" t="s">
        <v>19</v>
      </c>
      <c r="E18" s="217">
        <v>10000000</v>
      </c>
      <c r="F18" s="342"/>
      <c r="G18" s="343"/>
      <c r="H18" s="56" t="s">
        <v>45</v>
      </c>
      <c r="I18" s="52">
        <v>3000000</v>
      </c>
      <c r="J18" s="351"/>
      <c r="K18" s="55" t="s">
        <v>17</v>
      </c>
      <c r="L18" s="56" t="s">
        <v>18</v>
      </c>
      <c r="M18" s="58" t="s">
        <v>19</v>
      </c>
      <c r="N18" s="217">
        <v>10000000</v>
      </c>
      <c r="O18" s="342"/>
      <c r="P18" s="343"/>
      <c r="Q18" s="56" t="s">
        <v>146</v>
      </c>
      <c r="R18" s="52">
        <v>3000000</v>
      </c>
    </row>
    <row r="19" spans="1:18" ht="36">
      <c r="A19" s="351"/>
      <c r="B19" s="55" t="s">
        <v>147</v>
      </c>
      <c r="C19" s="56" t="s">
        <v>148</v>
      </c>
      <c r="D19" s="56" t="s">
        <v>148</v>
      </c>
      <c r="E19" s="72">
        <v>3000000</v>
      </c>
      <c r="F19" s="55" t="s">
        <v>149</v>
      </c>
      <c r="G19" s="56" t="s">
        <v>150</v>
      </c>
      <c r="H19" s="56" t="s">
        <v>124</v>
      </c>
      <c r="I19" s="52">
        <v>22500000</v>
      </c>
      <c r="J19" s="351"/>
      <c r="K19" s="55" t="s">
        <v>147</v>
      </c>
      <c r="L19" s="56" t="s">
        <v>148</v>
      </c>
      <c r="M19" s="56" t="s">
        <v>148</v>
      </c>
      <c r="N19" s="72">
        <v>3560000</v>
      </c>
      <c r="O19" s="55" t="s">
        <v>149</v>
      </c>
      <c r="P19" s="56" t="s">
        <v>150</v>
      </c>
      <c r="Q19" s="56" t="s">
        <v>415</v>
      </c>
      <c r="R19" s="52">
        <v>22500000</v>
      </c>
    </row>
    <row r="20" spans="1:18">
      <c r="A20" s="351"/>
      <c r="B20" s="142" t="s">
        <v>151</v>
      </c>
      <c r="C20" s="144" t="s">
        <v>152</v>
      </c>
      <c r="D20" s="144" t="s">
        <v>153</v>
      </c>
      <c r="E20" s="218">
        <v>340000</v>
      </c>
      <c r="F20" s="341" t="s">
        <v>154</v>
      </c>
      <c r="G20" s="334" t="s">
        <v>50</v>
      </c>
      <c r="H20" s="334" t="s">
        <v>156</v>
      </c>
      <c r="I20" s="336">
        <v>7500000</v>
      </c>
      <c r="J20" s="351"/>
      <c r="K20" s="270" t="s">
        <v>151</v>
      </c>
      <c r="L20" s="268" t="s">
        <v>152</v>
      </c>
      <c r="M20" s="268" t="s">
        <v>153</v>
      </c>
      <c r="N20" s="218">
        <v>160000</v>
      </c>
      <c r="O20" s="341" t="s">
        <v>154</v>
      </c>
      <c r="P20" s="334" t="s">
        <v>50</v>
      </c>
      <c r="Q20" s="334" t="s">
        <v>156</v>
      </c>
      <c r="R20" s="336">
        <v>7500000</v>
      </c>
    </row>
    <row r="21" spans="1:18" ht="14.25" thickBot="1">
      <c r="A21" s="351"/>
      <c r="B21" s="142" t="s">
        <v>157</v>
      </c>
      <c r="C21" s="144" t="s">
        <v>158</v>
      </c>
      <c r="D21" s="144" t="s">
        <v>159</v>
      </c>
      <c r="E21" s="61"/>
      <c r="F21" s="344"/>
      <c r="G21" s="335"/>
      <c r="H21" s="335"/>
      <c r="I21" s="337"/>
      <c r="J21" s="351"/>
      <c r="K21" s="270" t="s">
        <v>157</v>
      </c>
      <c r="L21" s="268" t="s">
        <v>158</v>
      </c>
      <c r="M21" s="268" t="s">
        <v>159</v>
      </c>
      <c r="N21" s="61"/>
      <c r="O21" s="344"/>
      <c r="P21" s="335"/>
      <c r="Q21" s="335"/>
      <c r="R21" s="337"/>
    </row>
    <row r="22" spans="1:18" ht="15" thickTop="1" thickBot="1">
      <c r="A22" s="62"/>
      <c r="B22" s="63" t="s">
        <v>20</v>
      </c>
      <c r="C22" s="64"/>
      <c r="D22" s="64"/>
      <c r="E22" s="65">
        <f>SUM(E9:E21)</f>
        <v>195980000</v>
      </c>
      <c r="F22" s="63" t="s">
        <v>20</v>
      </c>
      <c r="G22" s="64"/>
      <c r="H22" s="64"/>
      <c r="I22" s="66">
        <f>SUM(I9:I21)</f>
        <v>195980000</v>
      </c>
      <c r="J22" s="62"/>
      <c r="K22" s="63" t="s">
        <v>20</v>
      </c>
      <c r="L22" s="64"/>
      <c r="M22" s="64"/>
      <c r="N22" s="65">
        <f>SUM(N9:N21)</f>
        <v>164050000</v>
      </c>
      <c r="O22" s="63" t="s">
        <v>20</v>
      </c>
      <c r="P22" s="64"/>
      <c r="Q22" s="64"/>
      <c r="R22" s="66">
        <f>SUM(R9:R21)</f>
        <v>164050000</v>
      </c>
    </row>
    <row r="23" spans="1:18" ht="14.25" thickBot="1">
      <c r="A23" s="351" t="s">
        <v>160</v>
      </c>
      <c r="B23" s="353" t="s">
        <v>7</v>
      </c>
      <c r="C23" s="134" t="s">
        <v>8</v>
      </c>
      <c r="D23" s="71" t="s">
        <v>161</v>
      </c>
      <c r="E23" s="72"/>
      <c r="F23" s="353" t="s">
        <v>162</v>
      </c>
      <c r="G23" s="339" t="s">
        <v>163</v>
      </c>
      <c r="H23" s="357" t="s">
        <v>164</v>
      </c>
      <c r="I23" s="397"/>
    </row>
    <row r="24" spans="1:18" ht="24">
      <c r="A24" s="351"/>
      <c r="B24" s="353"/>
      <c r="C24" s="73" t="s">
        <v>11</v>
      </c>
      <c r="D24" s="73" t="s">
        <v>165</v>
      </c>
      <c r="E24" s="74"/>
      <c r="F24" s="385"/>
      <c r="G24" s="390"/>
      <c r="H24" s="391"/>
      <c r="I24" s="398"/>
      <c r="K24" s="352" t="s">
        <v>7</v>
      </c>
      <c r="L24" s="356" t="s">
        <v>8</v>
      </c>
      <c r="M24" s="358" t="s">
        <v>413</v>
      </c>
      <c r="N24" s="495">
        <f>N9-E9</f>
        <v>-37830000</v>
      </c>
      <c r="O24" s="498" t="s">
        <v>129</v>
      </c>
      <c r="P24" s="503" t="s">
        <v>9</v>
      </c>
      <c r="Q24" s="503" t="s">
        <v>10</v>
      </c>
      <c r="R24" s="506">
        <f>R9-I9</f>
        <v>-2000000</v>
      </c>
    </row>
    <row r="25" spans="1:18" ht="24">
      <c r="A25" s="351"/>
      <c r="B25" s="348"/>
      <c r="C25" s="50" t="s">
        <v>12</v>
      </c>
      <c r="D25" s="73" t="s">
        <v>166</v>
      </c>
      <c r="E25" s="74"/>
      <c r="F25" s="143" t="s">
        <v>167</v>
      </c>
      <c r="G25" s="145" t="s">
        <v>168</v>
      </c>
      <c r="H25" s="75" t="s">
        <v>169</v>
      </c>
      <c r="I25" s="49"/>
      <c r="K25" s="353"/>
      <c r="L25" s="357"/>
      <c r="M25" s="358"/>
      <c r="N25" s="496"/>
      <c r="O25" s="499"/>
      <c r="P25" s="504"/>
      <c r="Q25" s="504"/>
      <c r="R25" s="486"/>
    </row>
    <row r="26" spans="1:18">
      <c r="A26" s="351"/>
      <c r="B26" s="388" t="s">
        <v>170</v>
      </c>
      <c r="C26" s="389" t="s">
        <v>13</v>
      </c>
      <c r="D26" s="389" t="s">
        <v>171</v>
      </c>
      <c r="E26" s="392"/>
      <c r="F26" s="394" t="s">
        <v>172</v>
      </c>
      <c r="G26" s="389" t="s">
        <v>173</v>
      </c>
      <c r="H26" s="76" t="s">
        <v>174</v>
      </c>
      <c r="I26" s="77"/>
      <c r="K26" s="353"/>
      <c r="L26" s="357"/>
      <c r="M26" s="358"/>
      <c r="N26" s="497"/>
      <c r="O26" s="500"/>
      <c r="P26" s="505"/>
      <c r="Q26" s="505"/>
      <c r="R26" s="486"/>
    </row>
    <row r="27" spans="1:18" ht="13.5" customHeight="1">
      <c r="A27" s="351"/>
      <c r="B27" s="348"/>
      <c r="C27" s="340"/>
      <c r="D27" s="340"/>
      <c r="E27" s="393"/>
      <c r="F27" s="395"/>
      <c r="G27" s="339"/>
      <c r="H27" s="140" t="s">
        <v>175</v>
      </c>
      <c r="I27" s="77"/>
      <c r="K27" s="354"/>
      <c r="L27" s="346" t="s">
        <v>11</v>
      </c>
      <c r="M27" s="271" t="s">
        <v>392</v>
      </c>
      <c r="N27" s="487">
        <f>N12+N13-E12</f>
        <v>220000</v>
      </c>
      <c r="O27" s="310" t="s">
        <v>130</v>
      </c>
      <c r="P27" s="311" t="s">
        <v>122</v>
      </c>
      <c r="Q27" s="312" t="s">
        <v>131</v>
      </c>
      <c r="R27" s="313">
        <f>R12-I12</f>
        <v>-9930000</v>
      </c>
    </row>
    <row r="28" spans="1:18" ht="24">
      <c r="A28" s="351"/>
      <c r="B28" s="135" t="s">
        <v>176</v>
      </c>
      <c r="C28" s="137" t="s">
        <v>177</v>
      </c>
      <c r="D28" s="79" t="s">
        <v>178</v>
      </c>
      <c r="E28" s="74"/>
      <c r="F28" s="395"/>
      <c r="G28" s="339"/>
      <c r="H28" s="80" t="s">
        <v>179</v>
      </c>
      <c r="I28" s="81"/>
      <c r="K28" s="354"/>
      <c r="L28" s="346"/>
      <c r="M28" s="271" t="s">
        <v>132</v>
      </c>
      <c r="N28" s="488"/>
      <c r="O28" s="501" t="s">
        <v>123</v>
      </c>
      <c r="P28" s="507" t="s">
        <v>133</v>
      </c>
      <c r="Q28" s="314" t="s">
        <v>134</v>
      </c>
      <c r="R28" s="315"/>
    </row>
    <row r="29" spans="1:18" ht="36">
      <c r="A29" s="351"/>
      <c r="B29" s="135" t="s">
        <v>180</v>
      </c>
      <c r="C29" s="137" t="s">
        <v>181</v>
      </c>
      <c r="D29" s="82" t="s">
        <v>182</v>
      </c>
      <c r="E29" s="83"/>
      <c r="F29" s="396"/>
      <c r="G29" s="340"/>
      <c r="H29" s="134" t="s">
        <v>183</v>
      </c>
      <c r="I29" s="84"/>
      <c r="K29" s="355"/>
      <c r="L29" s="271" t="s">
        <v>12</v>
      </c>
      <c r="M29" s="271" t="s">
        <v>416</v>
      </c>
      <c r="N29" s="316">
        <f>N14-E14</f>
        <v>2300000</v>
      </c>
      <c r="O29" s="499"/>
      <c r="P29" s="504"/>
      <c r="Q29" s="314" t="s">
        <v>136</v>
      </c>
      <c r="R29" s="317"/>
    </row>
    <row r="30" spans="1:18" ht="13.5" customHeight="1">
      <c r="A30" s="351"/>
      <c r="B30" s="85"/>
      <c r="C30" s="82"/>
      <c r="D30" s="82"/>
      <c r="E30" s="86"/>
      <c r="F30" s="386" t="s">
        <v>184</v>
      </c>
      <c r="G30" s="389" t="s">
        <v>185</v>
      </c>
      <c r="H30" s="50" t="s">
        <v>186</v>
      </c>
      <c r="I30" s="52"/>
      <c r="K30" s="347" t="s">
        <v>137</v>
      </c>
      <c r="L30" s="349" t="s">
        <v>13</v>
      </c>
      <c r="M30" s="362" t="s">
        <v>14</v>
      </c>
      <c r="N30" s="502">
        <f>N15-E15</f>
        <v>3000000</v>
      </c>
      <c r="O30" s="500"/>
      <c r="P30" s="505"/>
      <c r="Q30" s="314" t="s">
        <v>138</v>
      </c>
      <c r="R30" s="317"/>
    </row>
    <row r="31" spans="1:18" ht="24">
      <c r="A31" s="351"/>
      <c r="B31" s="87" t="s">
        <v>187</v>
      </c>
      <c r="C31" s="88" t="s">
        <v>188</v>
      </c>
      <c r="D31" s="88" t="s">
        <v>189</v>
      </c>
      <c r="E31" s="86"/>
      <c r="F31" s="387"/>
      <c r="G31" s="340"/>
      <c r="H31" s="50" t="s">
        <v>190</v>
      </c>
      <c r="I31" s="52"/>
      <c r="K31" s="348"/>
      <c r="L31" s="340"/>
      <c r="M31" s="363"/>
      <c r="N31" s="497"/>
      <c r="O31" s="318" t="s">
        <v>139</v>
      </c>
      <c r="P31" s="319" t="s">
        <v>140</v>
      </c>
      <c r="Q31" s="314" t="s">
        <v>378</v>
      </c>
      <c r="R31" s="317">
        <f>R16-I16</f>
        <v>-20000000</v>
      </c>
    </row>
    <row r="32" spans="1:18" ht="24">
      <c r="A32" s="351"/>
      <c r="B32" s="85" t="s">
        <v>191</v>
      </c>
      <c r="C32" s="82" t="s">
        <v>192</v>
      </c>
      <c r="D32" s="82" t="s">
        <v>193</v>
      </c>
      <c r="E32" s="89"/>
      <c r="F32" s="353" t="s">
        <v>194</v>
      </c>
      <c r="G32" s="339" t="s">
        <v>195</v>
      </c>
      <c r="H32" s="389" t="s">
        <v>196</v>
      </c>
      <c r="I32" s="336"/>
      <c r="K32" s="55" t="s">
        <v>15</v>
      </c>
      <c r="L32" s="56" t="s">
        <v>417</v>
      </c>
      <c r="M32" s="57" t="s">
        <v>142</v>
      </c>
      <c r="N32" s="236">
        <f>N17-E17</f>
        <v>0</v>
      </c>
      <c r="O32" s="489" t="s">
        <v>143</v>
      </c>
      <c r="P32" s="491" t="s">
        <v>44</v>
      </c>
      <c r="Q32" s="320" t="s">
        <v>145</v>
      </c>
      <c r="R32" s="317"/>
    </row>
    <row r="33" spans="1:18">
      <c r="A33" s="351"/>
      <c r="B33" s="143" t="s">
        <v>197</v>
      </c>
      <c r="C33" s="145" t="s">
        <v>198</v>
      </c>
      <c r="D33" s="145" t="s">
        <v>153</v>
      </c>
      <c r="E33" s="83"/>
      <c r="F33" s="348"/>
      <c r="G33" s="340"/>
      <c r="H33" s="340"/>
      <c r="I33" s="337"/>
      <c r="K33" s="55" t="s">
        <v>17</v>
      </c>
      <c r="L33" s="56" t="s">
        <v>18</v>
      </c>
      <c r="M33" s="58" t="s">
        <v>19</v>
      </c>
      <c r="N33" s="236"/>
      <c r="O33" s="490"/>
      <c r="P33" s="492"/>
      <c r="Q33" s="320" t="s">
        <v>146</v>
      </c>
      <c r="R33" s="317"/>
    </row>
    <row r="34" spans="1:18" ht="36">
      <c r="A34" s="351"/>
      <c r="B34" s="85"/>
      <c r="C34" s="82"/>
      <c r="D34" s="82"/>
      <c r="E34" s="89"/>
      <c r="F34" s="142" t="s">
        <v>200</v>
      </c>
      <c r="G34" s="144" t="s">
        <v>201</v>
      </c>
      <c r="H34" s="90" t="s">
        <v>202</v>
      </c>
      <c r="I34" s="49"/>
      <c r="K34" s="55" t="s">
        <v>147</v>
      </c>
      <c r="L34" s="56" t="s">
        <v>148</v>
      </c>
      <c r="M34" s="56" t="s">
        <v>148</v>
      </c>
      <c r="N34" s="321">
        <f>N19-E19</f>
        <v>560000</v>
      </c>
      <c r="O34" s="322" t="s">
        <v>149</v>
      </c>
      <c r="P34" s="320" t="s">
        <v>150</v>
      </c>
      <c r="Q34" s="320" t="s">
        <v>415</v>
      </c>
      <c r="R34" s="317"/>
    </row>
    <row r="35" spans="1:18" ht="24">
      <c r="A35" s="351"/>
      <c r="B35" s="388"/>
      <c r="C35" s="389"/>
      <c r="D35" s="88"/>
      <c r="E35" s="83"/>
      <c r="F35" s="142" t="s">
        <v>203</v>
      </c>
      <c r="G35" s="144" t="s">
        <v>204</v>
      </c>
      <c r="H35" s="48" t="s">
        <v>205</v>
      </c>
      <c r="I35" s="49"/>
      <c r="K35" s="270" t="s">
        <v>151</v>
      </c>
      <c r="L35" s="268" t="s">
        <v>152</v>
      </c>
      <c r="M35" s="268" t="s">
        <v>153</v>
      </c>
      <c r="N35" s="323">
        <f>N20-E20</f>
        <v>-180000</v>
      </c>
      <c r="O35" s="489" t="s">
        <v>154</v>
      </c>
      <c r="P35" s="491" t="s">
        <v>50</v>
      </c>
      <c r="Q35" s="491" t="s">
        <v>156</v>
      </c>
      <c r="R35" s="485"/>
    </row>
    <row r="36" spans="1:18" ht="14.25" thickBot="1">
      <c r="A36" s="351"/>
      <c r="B36" s="353"/>
      <c r="C36" s="339"/>
      <c r="D36" s="82"/>
      <c r="E36" s="91"/>
      <c r="F36" s="142" t="s">
        <v>206</v>
      </c>
      <c r="G36" s="144" t="s">
        <v>207</v>
      </c>
      <c r="H36" s="137" t="s">
        <v>208</v>
      </c>
      <c r="I36" s="51"/>
      <c r="K36" s="270" t="s">
        <v>157</v>
      </c>
      <c r="L36" s="268" t="s">
        <v>158</v>
      </c>
      <c r="M36" s="268" t="s">
        <v>159</v>
      </c>
      <c r="N36" s="324"/>
      <c r="O36" s="493"/>
      <c r="P36" s="494"/>
      <c r="Q36" s="494"/>
      <c r="R36" s="486"/>
    </row>
    <row r="37" spans="1:18" ht="15" thickTop="1" thickBot="1">
      <c r="A37" s="92"/>
      <c r="B37" s="93" t="s">
        <v>20</v>
      </c>
      <c r="C37" s="94"/>
      <c r="D37" s="94"/>
      <c r="E37" s="95">
        <f>SUM(E23:E36)</f>
        <v>0</v>
      </c>
      <c r="F37" s="96" t="s">
        <v>20</v>
      </c>
      <c r="G37" s="97"/>
      <c r="H37" s="97"/>
      <c r="I37" s="98">
        <f>SUM(I23:I36)</f>
        <v>0</v>
      </c>
      <c r="K37" s="63" t="s">
        <v>20</v>
      </c>
      <c r="L37" s="64"/>
      <c r="M37" s="64"/>
      <c r="N37" s="325">
        <f>SUM(N24:N36)</f>
        <v>-31930000</v>
      </c>
      <c r="O37" s="326" t="s">
        <v>20</v>
      </c>
      <c r="P37" s="327"/>
      <c r="Q37" s="327"/>
      <c r="R37" s="325">
        <f>SUM(R24:R36)</f>
        <v>-31930000</v>
      </c>
    </row>
    <row r="38" spans="1:18" ht="24" customHeight="1">
      <c r="A38" s="513" t="s">
        <v>209</v>
      </c>
      <c r="B38" s="515" t="s">
        <v>7</v>
      </c>
      <c r="C38" s="219" t="s">
        <v>8</v>
      </c>
      <c r="D38" s="219" t="s">
        <v>210</v>
      </c>
      <c r="E38" s="220">
        <v>1776506100</v>
      </c>
      <c r="F38" s="221" t="s">
        <v>298</v>
      </c>
      <c r="G38" s="222" t="s">
        <v>299</v>
      </c>
      <c r="H38" s="223" t="s">
        <v>300</v>
      </c>
      <c r="I38" s="224">
        <v>646937886</v>
      </c>
      <c r="N38" s="308">
        <f>N22-E22</f>
        <v>-31930000</v>
      </c>
      <c r="R38" s="309">
        <f>R22-I22</f>
        <v>-31930000</v>
      </c>
    </row>
    <row r="39" spans="1:18" ht="24">
      <c r="A39" s="514"/>
      <c r="B39" s="516"/>
      <c r="C39" s="183" t="s">
        <v>11</v>
      </c>
      <c r="D39" s="183" t="s">
        <v>347</v>
      </c>
      <c r="E39" s="225">
        <v>21079000</v>
      </c>
      <c r="F39" s="226" t="s">
        <v>301</v>
      </c>
      <c r="G39" s="227" t="s">
        <v>302</v>
      </c>
      <c r="H39" s="228" t="s">
        <v>303</v>
      </c>
      <c r="I39" s="229">
        <v>6900000</v>
      </c>
    </row>
    <row r="40" spans="1:18">
      <c r="A40" s="514"/>
      <c r="B40" s="516"/>
      <c r="C40" s="358" t="s">
        <v>12</v>
      </c>
      <c r="D40" s="358" t="s">
        <v>216</v>
      </c>
      <c r="E40" s="533">
        <v>172256000</v>
      </c>
      <c r="F40" s="230" t="s">
        <v>304</v>
      </c>
      <c r="G40" s="231" t="s">
        <v>305</v>
      </c>
      <c r="H40" s="232" t="s">
        <v>306</v>
      </c>
      <c r="I40" s="233"/>
    </row>
    <row r="41" spans="1:18" ht="13.5" customHeight="1">
      <c r="A41" s="514"/>
      <c r="B41" s="516"/>
      <c r="C41" s="358"/>
      <c r="D41" s="358"/>
      <c r="E41" s="534"/>
      <c r="F41" s="521" t="s">
        <v>307</v>
      </c>
      <c r="G41" s="524" t="s">
        <v>308</v>
      </c>
      <c r="H41" s="183" t="s">
        <v>309</v>
      </c>
      <c r="I41" s="234"/>
    </row>
    <row r="42" spans="1:18" ht="24">
      <c r="A42" s="514"/>
      <c r="B42" s="235" t="s">
        <v>170</v>
      </c>
      <c r="C42" s="183" t="s">
        <v>13</v>
      </c>
      <c r="D42" s="183" t="s">
        <v>221</v>
      </c>
      <c r="E42" s="225">
        <v>86226000</v>
      </c>
      <c r="F42" s="522"/>
      <c r="G42" s="525"/>
      <c r="H42" s="183" t="s">
        <v>310</v>
      </c>
      <c r="I42" s="236"/>
    </row>
    <row r="43" spans="1:18" ht="24">
      <c r="A43" s="514"/>
      <c r="B43" s="517" t="s">
        <v>15</v>
      </c>
      <c r="C43" s="519" t="s">
        <v>16</v>
      </c>
      <c r="D43" s="519" t="s">
        <v>311</v>
      </c>
      <c r="E43" s="528">
        <f>267666500+74810000+652362000</f>
        <v>994838500</v>
      </c>
      <c r="F43" s="522"/>
      <c r="G43" s="525"/>
      <c r="H43" s="183" t="s">
        <v>312</v>
      </c>
      <c r="I43" s="236">
        <v>652362000</v>
      </c>
    </row>
    <row r="44" spans="1:18">
      <c r="A44" s="514"/>
      <c r="B44" s="518"/>
      <c r="C44" s="520"/>
      <c r="D44" s="520"/>
      <c r="E44" s="528"/>
      <c r="F44" s="523"/>
      <c r="G44" s="526"/>
      <c r="H44" s="183" t="s">
        <v>313</v>
      </c>
      <c r="I44" s="234"/>
    </row>
    <row r="45" spans="1:18" ht="13.5" customHeight="1">
      <c r="A45" s="514"/>
      <c r="B45" s="517" t="s">
        <v>222</v>
      </c>
      <c r="C45" s="519" t="s">
        <v>223</v>
      </c>
      <c r="D45" s="519" t="s">
        <v>182</v>
      </c>
      <c r="E45" s="528"/>
      <c r="F45" s="529" t="s">
        <v>314</v>
      </c>
      <c r="G45" s="531" t="s">
        <v>315</v>
      </c>
      <c r="H45" s="237" t="s">
        <v>316</v>
      </c>
      <c r="I45" s="233"/>
    </row>
    <row r="46" spans="1:18" ht="24">
      <c r="A46" s="514"/>
      <c r="B46" s="518"/>
      <c r="C46" s="520"/>
      <c r="D46" s="520"/>
      <c r="E46" s="528"/>
      <c r="F46" s="530"/>
      <c r="G46" s="532"/>
      <c r="H46" s="237" t="s">
        <v>317</v>
      </c>
      <c r="I46" s="238">
        <v>68400000</v>
      </c>
    </row>
    <row r="47" spans="1:18" ht="24">
      <c r="A47" s="514"/>
      <c r="B47" s="235" t="s">
        <v>226</v>
      </c>
      <c r="C47" s="183" t="s">
        <v>227</v>
      </c>
      <c r="D47" s="183" t="s">
        <v>193</v>
      </c>
      <c r="E47" s="225">
        <v>1908900</v>
      </c>
      <c r="F47" s="239" t="s">
        <v>318</v>
      </c>
      <c r="G47" s="231" t="s">
        <v>319</v>
      </c>
      <c r="H47" s="232" t="s">
        <v>320</v>
      </c>
      <c r="I47" s="238">
        <v>1551652555</v>
      </c>
    </row>
    <row r="48" spans="1:18">
      <c r="A48" s="514"/>
      <c r="B48" s="240" t="s">
        <v>321</v>
      </c>
      <c r="C48" s="241" t="s">
        <v>322</v>
      </c>
      <c r="D48" s="183" t="s">
        <v>323</v>
      </c>
      <c r="E48" s="225"/>
      <c r="F48" s="242" t="s">
        <v>324</v>
      </c>
      <c r="G48" s="243" t="s">
        <v>325</v>
      </c>
      <c r="H48" s="243" t="s">
        <v>326</v>
      </c>
      <c r="I48" s="244"/>
    </row>
    <row r="49" spans="1:9" ht="24" customHeight="1">
      <c r="A49" s="514"/>
      <c r="B49" s="516" t="s">
        <v>297</v>
      </c>
      <c r="C49" s="358" t="s">
        <v>327</v>
      </c>
      <c r="D49" s="183" t="s">
        <v>238</v>
      </c>
      <c r="E49" s="225">
        <v>18000000</v>
      </c>
      <c r="F49" s="245" t="s">
        <v>328</v>
      </c>
      <c r="G49" s="228" t="s">
        <v>329</v>
      </c>
      <c r="H49" s="228" t="s">
        <v>330</v>
      </c>
      <c r="I49" s="246"/>
    </row>
    <row r="50" spans="1:9" ht="24">
      <c r="A50" s="514"/>
      <c r="B50" s="516"/>
      <c r="C50" s="358"/>
      <c r="D50" s="358" t="s">
        <v>331</v>
      </c>
      <c r="E50" s="527">
        <v>18000000</v>
      </c>
      <c r="F50" s="242" t="s">
        <v>332</v>
      </c>
      <c r="G50" s="243" t="s">
        <v>333</v>
      </c>
      <c r="H50" s="243" t="s">
        <v>334</v>
      </c>
      <c r="I50" s="244">
        <v>125000000</v>
      </c>
    </row>
    <row r="51" spans="1:9" ht="24" customHeight="1">
      <c r="A51" s="514"/>
      <c r="B51" s="516"/>
      <c r="C51" s="358"/>
      <c r="D51" s="358"/>
      <c r="E51" s="527"/>
      <c r="F51" s="183" t="s">
        <v>335</v>
      </c>
      <c r="G51" s="183" t="s">
        <v>336</v>
      </c>
      <c r="H51" s="247" t="s">
        <v>337</v>
      </c>
      <c r="I51" s="248">
        <v>37562059</v>
      </c>
    </row>
    <row r="52" spans="1:9" ht="24" customHeight="1">
      <c r="A52" s="139"/>
      <c r="B52" s="249" t="s">
        <v>338</v>
      </c>
      <c r="C52" s="250" t="s">
        <v>339</v>
      </c>
      <c r="D52" s="241" t="s">
        <v>340</v>
      </c>
      <c r="E52" s="251"/>
      <c r="F52" s="358" t="s">
        <v>341</v>
      </c>
      <c r="G52" s="358" t="s">
        <v>342</v>
      </c>
      <c r="H52" s="252" t="s">
        <v>343</v>
      </c>
      <c r="I52" s="234"/>
    </row>
    <row r="53" spans="1:9" ht="24" customHeight="1" thickBot="1">
      <c r="A53" s="139"/>
      <c r="B53" s="253"/>
      <c r="C53" s="254"/>
      <c r="D53" s="255" t="s">
        <v>344</v>
      </c>
      <c r="E53" s="256"/>
      <c r="F53" s="519"/>
      <c r="G53" s="519"/>
      <c r="H53" s="141" t="s">
        <v>345</v>
      </c>
      <c r="I53" s="233"/>
    </row>
    <row r="54" spans="1:9" ht="15" thickTop="1" thickBot="1">
      <c r="A54" s="92"/>
      <c r="B54" s="257" t="s">
        <v>346</v>
      </c>
      <c r="C54" s="258"/>
      <c r="D54" s="259"/>
      <c r="E54" s="260">
        <f>SUM(E38:E51)</f>
        <v>3088814500</v>
      </c>
      <c r="F54" s="261" t="s">
        <v>346</v>
      </c>
      <c r="G54" s="259"/>
      <c r="H54" s="259"/>
      <c r="I54" s="262">
        <f>SUM(I38:I51)</f>
        <v>3088814500</v>
      </c>
    </row>
    <row r="55" spans="1:9" ht="14.25" thickBot="1">
      <c r="A55" s="127"/>
      <c r="B55" s="128" t="s">
        <v>258</v>
      </c>
      <c r="C55" s="129"/>
      <c r="D55" s="129"/>
      <c r="E55" s="130">
        <f>E22+E37+E54</f>
        <v>3284794500</v>
      </c>
      <c r="F55" s="131" t="s">
        <v>258</v>
      </c>
      <c r="G55" s="129"/>
      <c r="H55" s="129"/>
      <c r="I55" s="132">
        <f>I22+I37+I54</f>
        <v>3284794500</v>
      </c>
    </row>
  </sheetData>
  <mergeCells count="124">
    <mergeCell ref="F52:F53"/>
    <mergeCell ref="F41:F44"/>
    <mergeCell ref="G41:G44"/>
    <mergeCell ref="B49:B51"/>
    <mergeCell ref="C49:C51"/>
    <mergeCell ref="D50:D51"/>
    <mergeCell ref="E50:E51"/>
    <mergeCell ref="G52:G53"/>
    <mergeCell ref="D45:D46"/>
    <mergeCell ref="E45:E46"/>
    <mergeCell ref="F45:F46"/>
    <mergeCell ref="G45:G46"/>
    <mergeCell ref="D43:D44"/>
    <mergeCell ref="E43:E44"/>
    <mergeCell ref="E40:E41"/>
    <mergeCell ref="D40:D41"/>
    <mergeCell ref="B35:B36"/>
    <mergeCell ref="C35:C36"/>
    <mergeCell ref="A38:A51"/>
    <mergeCell ref="B38:B41"/>
    <mergeCell ref="C40:C41"/>
    <mergeCell ref="B45:B46"/>
    <mergeCell ref="C45:C46"/>
    <mergeCell ref="A23:A36"/>
    <mergeCell ref="B43:B44"/>
    <mergeCell ref="C43:C44"/>
    <mergeCell ref="H32:H33"/>
    <mergeCell ref="I32:I33"/>
    <mergeCell ref="I23:I24"/>
    <mergeCell ref="B26:B27"/>
    <mergeCell ref="C26:C27"/>
    <mergeCell ref="D26:D27"/>
    <mergeCell ref="E26:E27"/>
    <mergeCell ref="F26:F29"/>
    <mergeCell ref="G26:G29"/>
    <mergeCell ref="B23:B25"/>
    <mergeCell ref="F23:F24"/>
    <mergeCell ref="G23:G24"/>
    <mergeCell ref="H23:H24"/>
    <mergeCell ref="F30:F31"/>
    <mergeCell ref="G30:G31"/>
    <mergeCell ref="F32:F33"/>
    <mergeCell ref="G32:G33"/>
    <mergeCell ref="A9:A21"/>
    <mergeCell ref="B9:B14"/>
    <mergeCell ref="C9:C11"/>
    <mergeCell ref="D9:D11"/>
    <mergeCell ref="E9:E11"/>
    <mergeCell ref="B15:B16"/>
    <mergeCell ref="G9:G11"/>
    <mergeCell ref="H9:H11"/>
    <mergeCell ref="I9:I11"/>
    <mergeCell ref="C12:C13"/>
    <mergeCell ref="E12:E13"/>
    <mergeCell ref="F13:F15"/>
    <mergeCell ref="G13:G15"/>
    <mergeCell ref="C15:C16"/>
    <mergeCell ref="D15:D16"/>
    <mergeCell ref="E15:E16"/>
    <mergeCell ref="F9:F11"/>
    <mergeCell ref="G17:G18"/>
    <mergeCell ref="F20:F21"/>
    <mergeCell ref="G20:G21"/>
    <mergeCell ref="H20:H21"/>
    <mergeCell ref="I20:I21"/>
    <mergeCell ref="F17:F18"/>
    <mergeCell ref="A5:I5"/>
    <mergeCell ref="A1:B1"/>
    <mergeCell ref="C1:D1"/>
    <mergeCell ref="A2:I2"/>
    <mergeCell ref="A3:I3"/>
    <mergeCell ref="A4:I4"/>
    <mergeCell ref="A6:A8"/>
    <mergeCell ref="B6:E6"/>
    <mergeCell ref="F6:I6"/>
    <mergeCell ref="B7:D7"/>
    <mergeCell ref="E7:E8"/>
    <mergeCell ref="F7:H7"/>
    <mergeCell ref="I7:I8"/>
    <mergeCell ref="J9:J21"/>
    <mergeCell ref="K9:K14"/>
    <mergeCell ref="L9:L11"/>
    <mergeCell ref="M9:M11"/>
    <mergeCell ref="N9:N11"/>
    <mergeCell ref="O9:O11"/>
    <mergeCell ref="P9:P11"/>
    <mergeCell ref="Q9:Q11"/>
    <mergeCell ref="R9:R11"/>
    <mergeCell ref="O13:O15"/>
    <mergeCell ref="P13:P15"/>
    <mergeCell ref="K15:K16"/>
    <mergeCell ref="L15:L16"/>
    <mergeCell ref="M15:M16"/>
    <mergeCell ref="N15:N16"/>
    <mergeCell ref="O17:O18"/>
    <mergeCell ref="P17:P18"/>
    <mergeCell ref="L12:L13"/>
    <mergeCell ref="N12:N13"/>
    <mergeCell ref="N24:N26"/>
    <mergeCell ref="O24:O26"/>
    <mergeCell ref="O28:O30"/>
    <mergeCell ref="N30:N31"/>
    <mergeCell ref="O20:O21"/>
    <mergeCell ref="P20:P21"/>
    <mergeCell ref="Q20:Q21"/>
    <mergeCell ref="R20:R21"/>
    <mergeCell ref="K24:K29"/>
    <mergeCell ref="L24:L26"/>
    <mergeCell ref="M24:M26"/>
    <mergeCell ref="L27:L28"/>
    <mergeCell ref="P24:P26"/>
    <mergeCell ref="Q24:Q26"/>
    <mergeCell ref="R24:R26"/>
    <mergeCell ref="P28:P30"/>
    <mergeCell ref="R35:R36"/>
    <mergeCell ref="N27:N28"/>
    <mergeCell ref="O32:O33"/>
    <mergeCell ref="P32:P33"/>
    <mergeCell ref="O35:O36"/>
    <mergeCell ref="P35:P36"/>
    <mergeCell ref="Q35:Q36"/>
    <mergeCell ref="K30:K31"/>
    <mergeCell ref="L30:L31"/>
    <mergeCell ref="M30:M3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topLeftCell="I33" zoomScale="85" zoomScaleNormal="85" workbookViewId="0">
      <selection activeCell="N53" sqref="N53"/>
    </sheetView>
  </sheetViews>
  <sheetFormatPr defaultRowHeight="13.5"/>
  <cols>
    <col min="1" max="4" width="8.88671875" style="19"/>
    <col min="5" max="5" width="12.5546875" style="19" bestFit="1" customWidth="1"/>
    <col min="6" max="8" width="8.88671875" style="19"/>
    <col min="9" max="9" width="12.5546875" style="19" bestFit="1" customWidth="1"/>
    <col min="10" max="13" width="8.88671875" style="19"/>
    <col min="14" max="14" width="12.21875" style="19" bestFit="1" customWidth="1"/>
    <col min="15" max="15" width="10" style="19" bestFit="1" customWidth="1"/>
    <col min="16" max="17" width="8.88671875" style="19"/>
    <col min="18" max="18" width="12.33203125" style="19" bestFit="1" customWidth="1"/>
    <col min="19" max="19" width="10" style="19" bestFit="1" customWidth="1"/>
    <col min="20" max="23" width="8.88671875" style="19"/>
    <col min="24" max="24" width="11.5546875" style="19" customWidth="1"/>
    <col min="25" max="27" width="8.88671875" style="19"/>
    <col min="28" max="28" width="12" style="19" bestFit="1" customWidth="1"/>
    <col min="29" max="16384" width="8.88671875" style="19"/>
  </cols>
  <sheetData>
    <row r="1" spans="1:18">
      <c r="A1" s="330" t="s">
        <v>125</v>
      </c>
      <c r="B1" s="330"/>
      <c r="C1" s="331"/>
      <c r="D1" s="331"/>
      <c r="E1" s="41"/>
      <c r="F1" s="41"/>
      <c r="G1" s="41"/>
      <c r="H1" s="41"/>
      <c r="I1" s="41"/>
    </row>
    <row r="2" spans="1:18" ht="21">
      <c r="A2" s="332" t="s">
        <v>259</v>
      </c>
      <c r="B2" s="332"/>
      <c r="C2" s="332"/>
      <c r="D2" s="332"/>
      <c r="E2" s="332"/>
      <c r="F2" s="332"/>
      <c r="G2" s="332"/>
      <c r="H2" s="332"/>
      <c r="I2" s="332"/>
    </row>
    <row r="3" spans="1:18" ht="24">
      <c r="A3" s="333" t="s">
        <v>260</v>
      </c>
      <c r="B3" s="333"/>
      <c r="C3" s="333"/>
      <c r="D3" s="333"/>
      <c r="E3" s="333"/>
      <c r="F3" s="333"/>
      <c r="G3" s="333"/>
      <c r="H3" s="333"/>
      <c r="I3" s="333"/>
    </row>
    <row r="4" spans="1:18" ht="16.5">
      <c r="A4" s="366" t="s">
        <v>126</v>
      </c>
      <c r="B4" s="366"/>
      <c r="C4" s="366"/>
      <c r="D4" s="366"/>
      <c r="E4" s="366"/>
      <c r="F4" s="366"/>
      <c r="G4" s="366"/>
      <c r="H4" s="366"/>
      <c r="I4" s="366"/>
    </row>
    <row r="5" spans="1:18" ht="15" thickBot="1">
      <c r="A5" s="367" t="s">
        <v>127</v>
      </c>
      <c r="B5" s="368"/>
      <c r="C5" s="368"/>
      <c r="D5" s="368"/>
      <c r="E5" s="368"/>
      <c r="F5" s="368"/>
      <c r="G5" s="368"/>
      <c r="H5" s="368"/>
      <c r="I5" s="368"/>
    </row>
    <row r="6" spans="1:18" ht="13.5" customHeight="1">
      <c r="A6" s="369" t="s">
        <v>0</v>
      </c>
      <c r="B6" s="372" t="s">
        <v>1</v>
      </c>
      <c r="C6" s="373"/>
      <c r="D6" s="373"/>
      <c r="E6" s="374"/>
      <c r="F6" s="375" t="s">
        <v>2</v>
      </c>
      <c r="G6" s="373"/>
      <c r="H6" s="373"/>
      <c r="I6" s="376"/>
    </row>
    <row r="7" spans="1:18">
      <c r="A7" s="370"/>
      <c r="B7" s="377" t="s">
        <v>3</v>
      </c>
      <c r="C7" s="378"/>
      <c r="D7" s="379"/>
      <c r="E7" s="380" t="s">
        <v>118</v>
      </c>
      <c r="F7" s="382" t="s">
        <v>3</v>
      </c>
      <c r="G7" s="378"/>
      <c r="H7" s="379"/>
      <c r="I7" s="383" t="s">
        <v>119</v>
      </c>
    </row>
    <row r="8" spans="1:18" ht="14.25" thickBot="1">
      <c r="A8" s="371"/>
      <c r="B8" s="42" t="s">
        <v>4</v>
      </c>
      <c r="C8" s="43" t="s">
        <v>5</v>
      </c>
      <c r="D8" s="43" t="s">
        <v>6</v>
      </c>
      <c r="E8" s="381"/>
      <c r="F8" s="44" t="s">
        <v>4</v>
      </c>
      <c r="G8" s="43" t="s">
        <v>5</v>
      </c>
      <c r="H8" s="43" t="s">
        <v>6</v>
      </c>
      <c r="I8" s="384"/>
    </row>
    <row r="9" spans="1:18" ht="13.5" customHeight="1">
      <c r="A9" s="350" t="s">
        <v>128</v>
      </c>
      <c r="B9" s="352" t="s">
        <v>7</v>
      </c>
      <c r="C9" s="338" t="s">
        <v>8</v>
      </c>
      <c r="D9" s="510" t="s">
        <v>120</v>
      </c>
      <c r="E9" s="359">
        <v>83470000</v>
      </c>
      <c r="F9" s="352" t="s">
        <v>129</v>
      </c>
      <c r="G9" s="338" t="s">
        <v>9</v>
      </c>
      <c r="H9" s="338" t="s">
        <v>10</v>
      </c>
      <c r="I9" s="345">
        <v>20000000</v>
      </c>
      <c r="J9" s="350" t="s">
        <v>128</v>
      </c>
      <c r="K9" s="352" t="s">
        <v>7</v>
      </c>
      <c r="L9" s="356" t="s">
        <v>8</v>
      </c>
      <c r="M9" s="358" t="s">
        <v>413</v>
      </c>
      <c r="N9" s="359">
        <v>45640000</v>
      </c>
      <c r="O9" s="352" t="s">
        <v>129</v>
      </c>
      <c r="P9" s="338" t="s">
        <v>9</v>
      </c>
      <c r="Q9" s="338" t="s">
        <v>10</v>
      </c>
      <c r="R9" s="345">
        <v>18000000</v>
      </c>
    </row>
    <row r="10" spans="1:18">
      <c r="A10" s="351"/>
      <c r="B10" s="353"/>
      <c r="C10" s="357"/>
      <c r="D10" s="511"/>
      <c r="E10" s="360"/>
      <c r="F10" s="353"/>
      <c r="G10" s="339"/>
      <c r="H10" s="339"/>
      <c r="I10" s="337"/>
      <c r="J10" s="351"/>
      <c r="K10" s="353"/>
      <c r="L10" s="357"/>
      <c r="M10" s="358"/>
      <c r="N10" s="360"/>
      <c r="O10" s="353"/>
      <c r="P10" s="339"/>
      <c r="Q10" s="339"/>
      <c r="R10" s="337"/>
    </row>
    <row r="11" spans="1:18">
      <c r="A11" s="351"/>
      <c r="B11" s="353"/>
      <c r="C11" s="339"/>
      <c r="D11" s="512"/>
      <c r="E11" s="361"/>
      <c r="F11" s="348"/>
      <c r="G11" s="340"/>
      <c r="H11" s="340"/>
      <c r="I11" s="337"/>
      <c r="J11" s="351"/>
      <c r="K11" s="353"/>
      <c r="L11" s="357"/>
      <c r="M11" s="358"/>
      <c r="N11" s="361"/>
      <c r="O11" s="348"/>
      <c r="P11" s="340"/>
      <c r="Q11" s="340"/>
      <c r="R11" s="337"/>
    </row>
    <row r="12" spans="1:18" ht="13.5" customHeight="1">
      <c r="A12" s="351"/>
      <c r="B12" s="354"/>
      <c r="C12" s="346" t="s">
        <v>11</v>
      </c>
      <c r="D12" s="289" t="s">
        <v>121</v>
      </c>
      <c r="E12" s="364">
        <v>4100000</v>
      </c>
      <c r="F12" s="296" t="s">
        <v>130</v>
      </c>
      <c r="G12" s="290" t="s">
        <v>122</v>
      </c>
      <c r="H12" s="48" t="s">
        <v>131</v>
      </c>
      <c r="I12" s="49">
        <v>122980000</v>
      </c>
      <c r="J12" s="351"/>
      <c r="K12" s="354"/>
      <c r="L12" s="346" t="s">
        <v>11</v>
      </c>
      <c r="M12" s="289" t="s">
        <v>392</v>
      </c>
      <c r="N12" s="508">
        <v>4320000</v>
      </c>
      <c r="O12" s="298" t="s">
        <v>130</v>
      </c>
      <c r="P12" s="290" t="s">
        <v>122</v>
      </c>
      <c r="Q12" s="48" t="s">
        <v>131</v>
      </c>
      <c r="R12" s="49">
        <v>113050000</v>
      </c>
    </row>
    <row r="13" spans="1:18" ht="24">
      <c r="A13" s="351"/>
      <c r="B13" s="354"/>
      <c r="C13" s="346"/>
      <c r="D13" s="289" t="s">
        <v>132</v>
      </c>
      <c r="E13" s="361"/>
      <c r="F13" s="388" t="s">
        <v>123</v>
      </c>
      <c r="G13" s="389" t="s">
        <v>133</v>
      </c>
      <c r="H13" s="50" t="s">
        <v>134</v>
      </c>
      <c r="I13" s="51"/>
      <c r="J13" s="351"/>
      <c r="K13" s="354"/>
      <c r="L13" s="346"/>
      <c r="M13" s="289" t="s">
        <v>132</v>
      </c>
      <c r="N13" s="509"/>
      <c r="O13" s="365" t="s">
        <v>123</v>
      </c>
      <c r="P13" s="389" t="s">
        <v>133</v>
      </c>
      <c r="Q13" s="50" t="s">
        <v>134</v>
      </c>
      <c r="R13" s="51"/>
    </row>
    <row r="14" spans="1:18" ht="36">
      <c r="A14" s="351"/>
      <c r="B14" s="355"/>
      <c r="C14" s="289" t="s">
        <v>12</v>
      </c>
      <c r="D14" s="289" t="s">
        <v>135</v>
      </c>
      <c r="E14" s="216">
        <v>8200000</v>
      </c>
      <c r="F14" s="353"/>
      <c r="G14" s="339"/>
      <c r="H14" s="50" t="s">
        <v>136</v>
      </c>
      <c r="I14" s="52"/>
      <c r="J14" s="351"/>
      <c r="K14" s="355"/>
      <c r="L14" s="289" t="s">
        <v>12</v>
      </c>
      <c r="M14" s="289" t="s">
        <v>416</v>
      </c>
      <c r="N14" s="216">
        <v>10500000</v>
      </c>
      <c r="O14" s="353"/>
      <c r="P14" s="339"/>
      <c r="Q14" s="50" t="s">
        <v>136</v>
      </c>
      <c r="R14" s="52"/>
    </row>
    <row r="15" spans="1:18">
      <c r="A15" s="351"/>
      <c r="B15" s="347" t="s">
        <v>137</v>
      </c>
      <c r="C15" s="349" t="s">
        <v>13</v>
      </c>
      <c r="D15" s="362" t="s">
        <v>14</v>
      </c>
      <c r="E15" s="364"/>
      <c r="F15" s="348"/>
      <c r="G15" s="340"/>
      <c r="H15" s="50" t="s">
        <v>138</v>
      </c>
      <c r="I15" s="52"/>
      <c r="J15" s="351"/>
      <c r="K15" s="347" t="s">
        <v>137</v>
      </c>
      <c r="L15" s="349" t="s">
        <v>13</v>
      </c>
      <c r="M15" s="362" t="s">
        <v>14</v>
      </c>
      <c r="N15" s="364">
        <v>3000000</v>
      </c>
      <c r="O15" s="348"/>
      <c r="P15" s="340"/>
      <c r="Q15" s="50" t="s">
        <v>138</v>
      </c>
      <c r="R15" s="52"/>
    </row>
    <row r="16" spans="1:18" ht="24">
      <c r="A16" s="351"/>
      <c r="B16" s="348"/>
      <c r="C16" s="340"/>
      <c r="D16" s="363"/>
      <c r="E16" s="361"/>
      <c r="F16" s="291" t="s">
        <v>139</v>
      </c>
      <c r="G16" s="292" t="s">
        <v>140</v>
      </c>
      <c r="H16" s="50" t="s">
        <v>141</v>
      </c>
      <c r="I16" s="52">
        <v>20000000</v>
      </c>
      <c r="J16" s="351"/>
      <c r="K16" s="348"/>
      <c r="L16" s="340"/>
      <c r="M16" s="363"/>
      <c r="N16" s="361"/>
      <c r="O16" s="291" t="s">
        <v>139</v>
      </c>
      <c r="P16" s="292" t="s">
        <v>140</v>
      </c>
      <c r="Q16" s="50" t="s">
        <v>378</v>
      </c>
      <c r="R16" s="52"/>
    </row>
    <row r="17" spans="1:18" ht="13.5" customHeight="1">
      <c r="A17" s="351"/>
      <c r="B17" s="55" t="s">
        <v>15</v>
      </c>
      <c r="C17" s="56" t="s">
        <v>16</v>
      </c>
      <c r="D17" s="57" t="s">
        <v>142</v>
      </c>
      <c r="E17" s="217">
        <v>86870000</v>
      </c>
      <c r="F17" s="341" t="s">
        <v>143</v>
      </c>
      <c r="G17" s="334" t="s">
        <v>44</v>
      </c>
      <c r="H17" s="56" t="s">
        <v>145</v>
      </c>
      <c r="I17" s="52"/>
      <c r="J17" s="351"/>
      <c r="K17" s="55" t="s">
        <v>15</v>
      </c>
      <c r="L17" s="56" t="s">
        <v>417</v>
      </c>
      <c r="M17" s="57" t="s">
        <v>142</v>
      </c>
      <c r="N17" s="217">
        <v>86870000</v>
      </c>
      <c r="O17" s="341" t="s">
        <v>143</v>
      </c>
      <c r="P17" s="334" t="s">
        <v>44</v>
      </c>
      <c r="Q17" s="56" t="s">
        <v>145</v>
      </c>
      <c r="R17" s="52"/>
    </row>
    <row r="18" spans="1:18">
      <c r="A18" s="351"/>
      <c r="B18" s="55" t="s">
        <v>17</v>
      </c>
      <c r="C18" s="56" t="s">
        <v>18</v>
      </c>
      <c r="D18" s="58" t="s">
        <v>19</v>
      </c>
      <c r="E18" s="217">
        <v>10000000</v>
      </c>
      <c r="F18" s="342"/>
      <c r="G18" s="343"/>
      <c r="H18" s="56" t="s">
        <v>45</v>
      </c>
      <c r="I18" s="52">
        <v>3000000</v>
      </c>
      <c r="J18" s="351"/>
      <c r="K18" s="55" t="s">
        <v>17</v>
      </c>
      <c r="L18" s="56" t="s">
        <v>18</v>
      </c>
      <c r="M18" s="58" t="s">
        <v>19</v>
      </c>
      <c r="N18" s="217">
        <v>10000000</v>
      </c>
      <c r="O18" s="342"/>
      <c r="P18" s="343"/>
      <c r="Q18" s="56" t="s">
        <v>146</v>
      </c>
      <c r="R18" s="52">
        <v>3000000</v>
      </c>
    </row>
    <row r="19" spans="1:18" ht="36">
      <c r="A19" s="351"/>
      <c r="B19" s="55" t="s">
        <v>147</v>
      </c>
      <c r="C19" s="56" t="s">
        <v>148</v>
      </c>
      <c r="D19" s="56" t="s">
        <v>148</v>
      </c>
      <c r="E19" s="72">
        <v>3000000</v>
      </c>
      <c r="F19" s="55" t="s">
        <v>149</v>
      </c>
      <c r="G19" s="56" t="s">
        <v>150</v>
      </c>
      <c r="H19" s="56" t="s">
        <v>124</v>
      </c>
      <c r="I19" s="52">
        <v>22500000</v>
      </c>
      <c r="J19" s="351"/>
      <c r="K19" s="55" t="s">
        <v>147</v>
      </c>
      <c r="L19" s="56" t="s">
        <v>148</v>
      </c>
      <c r="M19" s="56" t="s">
        <v>148</v>
      </c>
      <c r="N19" s="72">
        <v>3560000</v>
      </c>
      <c r="O19" s="55" t="s">
        <v>149</v>
      </c>
      <c r="P19" s="56" t="s">
        <v>150</v>
      </c>
      <c r="Q19" s="56" t="s">
        <v>415</v>
      </c>
      <c r="R19" s="52">
        <v>22500000</v>
      </c>
    </row>
    <row r="20" spans="1:18">
      <c r="A20" s="351"/>
      <c r="B20" s="301" t="s">
        <v>151</v>
      </c>
      <c r="C20" s="300" t="s">
        <v>152</v>
      </c>
      <c r="D20" s="300" t="s">
        <v>153</v>
      </c>
      <c r="E20" s="218">
        <v>340000</v>
      </c>
      <c r="F20" s="341" t="s">
        <v>154</v>
      </c>
      <c r="G20" s="334" t="s">
        <v>50</v>
      </c>
      <c r="H20" s="334" t="s">
        <v>156</v>
      </c>
      <c r="I20" s="336">
        <v>7500000</v>
      </c>
      <c r="J20" s="351"/>
      <c r="K20" s="301" t="s">
        <v>151</v>
      </c>
      <c r="L20" s="300" t="s">
        <v>152</v>
      </c>
      <c r="M20" s="300" t="s">
        <v>153</v>
      </c>
      <c r="N20" s="218">
        <v>160000</v>
      </c>
      <c r="O20" s="341" t="s">
        <v>154</v>
      </c>
      <c r="P20" s="334" t="s">
        <v>50</v>
      </c>
      <c r="Q20" s="334" t="s">
        <v>156</v>
      </c>
      <c r="R20" s="336">
        <v>7500000</v>
      </c>
    </row>
    <row r="21" spans="1:18" ht="14.25" thickBot="1">
      <c r="A21" s="351"/>
      <c r="B21" s="301" t="s">
        <v>157</v>
      </c>
      <c r="C21" s="300" t="s">
        <v>158</v>
      </c>
      <c r="D21" s="300" t="s">
        <v>159</v>
      </c>
      <c r="E21" s="61"/>
      <c r="F21" s="344"/>
      <c r="G21" s="335"/>
      <c r="H21" s="335"/>
      <c r="I21" s="337"/>
      <c r="J21" s="351"/>
      <c r="K21" s="301" t="s">
        <v>157</v>
      </c>
      <c r="L21" s="300" t="s">
        <v>158</v>
      </c>
      <c r="M21" s="300" t="s">
        <v>159</v>
      </c>
      <c r="N21" s="61"/>
      <c r="O21" s="344"/>
      <c r="P21" s="335"/>
      <c r="Q21" s="335"/>
      <c r="R21" s="337"/>
    </row>
    <row r="22" spans="1:18" ht="15" thickTop="1" thickBot="1">
      <c r="A22" s="62"/>
      <c r="B22" s="63" t="s">
        <v>20</v>
      </c>
      <c r="C22" s="64"/>
      <c r="D22" s="64"/>
      <c r="E22" s="65">
        <f>SUM(E9:E21)</f>
        <v>195980000</v>
      </c>
      <c r="F22" s="63" t="s">
        <v>20</v>
      </c>
      <c r="G22" s="64"/>
      <c r="H22" s="64"/>
      <c r="I22" s="66">
        <f>SUM(I9:I21)</f>
        <v>195980000</v>
      </c>
      <c r="J22" s="62"/>
      <c r="K22" s="63" t="s">
        <v>20</v>
      </c>
      <c r="L22" s="64"/>
      <c r="M22" s="64"/>
      <c r="N22" s="65">
        <f>SUM(N9:N21)</f>
        <v>164050000</v>
      </c>
      <c r="O22" s="63" t="s">
        <v>20</v>
      </c>
      <c r="P22" s="64"/>
      <c r="Q22" s="64"/>
      <c r="R22" s="66">
        <f>SUM(R9:R21)</f>
        <v>164050000</v>
      </c>
    </row>
    <row r="23" spans="1:18" ht="14.25" thickBot="1">
      <c r="A23" s="351" t="s">
        <v>160</v>
      </c>
      <c r="B23" s="353" t="s">
        <v>7</v>
      </c>
      <c r="C23" s="288" t="s">
        <v>8</v>
      </c>
      <c r="D23" s="71" t="s">
        <v>161</v>
      </c>
      <c r="E23" s="72"/>
      <c r="F23" s="353" t="s">
        <v>162</v>
      </c>
      <c r="G23" s="339" t="s">
        <v>163</v>
      </c>
      <c r="H23" s="357" t="s">
        <v>164</v>
      </c>
      <c r="I23" s="397"/>
    </row>
    <row r="24" spans="1:18" ht="24">
      <c r="A24" s="351"/>
      <c r="B24" s="353"/>
      <c r="C24" s="73" t="s">
        <v>11</v>
      </c>
      <c r="D24" s="73" t="s">
        <v>165</v>
      </c>
      <c r="E24" s="74"/>
      <c r="F24" s="385"/>
      <c r="G24" s="390"/>
      <c r="H24" s="391"/>
      <c r="I24" s="398"/>
      <c r="K24" s="352" t="s">
        <v>7</v>
      </c>
      <c r="L24" s="356" t="s">
        <v>8</v>
      </c>
      <c r="M24" s="358" t="s">
        <v>413</v>
      </c>
      <c r="N24" s="495">
        <f>N9-E9</f>
        <v>-37830000</v>
      </c>
      <c r="O24" s="498" t="s">
        <v>129</v>
      </c>
      <c r="P24" s="503" t="s">
        <v>9</v>
      </c>
      <c r="Q24" s="503" t="s">
        <v>10</v>
      </c>
      <c r="R24" s="506">
        <f>R9-I9</f>
        <v>-2000000</v>
      </c>
    </row>
    <row r="25" spans="1:18" ht="24">
      <c r="A25" s="351"/>
      <c r="B25" s="348"/>
      <c r="C25" s="50" t="s">
        <v>12</v>
      </c>
      <c r="D25" s="73" t="s">
        <v>166</v>
      </c>
      <c r="E25" s="74"/>
      <c r="F25" s="302" t="s">
        <v>167</v>
      </c>
      <c r="G25" s="303" t="s">
        <v>168</v>
      </c>
      <c r="H25" s="75" t="s">
        <v>169</v>
      </c>
      <c r="I25" s="49"/>
      <c r="K25" s="353"/>
      <c r="L25" s="357"/>
      <c r="M25" s="358"/>
      <c r="N25" s="496"/>
      <c r="O25" s="499"/>
      <c r="P25" s="504"/>
      <c r="Q25" s="504"/>
      <c r="R25" s="486"/>
    </row>
    <row r="26" spans="1:18">
      <c r="A26" s="351"/>
      <c r="B26" s="388" t="s">
        <v>170</v>
      </c>
      <c r="C26" s="389" t="s">
        <v>13</v>
      </c>
      <c r="D26" s="389" t="s">
        <v>171</v>
      </c>
      <c r="E26" s="392"/>
      <c r="F26" s="394" t="s">
        <v>172</v>
      </c>
      <c r="G26" s="389" t="s">
        <v>173</v>
      </c>
      <c r="H26" s="76" t="s">
        <v>174</v>
      </c>
      <c r="I26" s="77"/>
      <c r="K26" s="353"/>
      <c r="L26" s="357"/>
      <c r="M26" s="358"/>
      <c r="N26" s="497"/>
      <c r="O26" s="500"/>
      <c r="P26" s="505"/>
      <c r="Q26" s="505"/>
      <c r="R26" s="486"/>
    </row>
    <row r="27" spans="1:18" ht="13.5" customHeight="1">
      <c r="A27" s="351"/>
      <c r="B27" s="348"/>
      <c r="C27" s="340"/>
      <c r="D27" s="340"/>
      <c r="E27" s="393"/>
      <c r="F27" s="395"/>
      <c r="G27" s="339"/>
      <c r="H27" s="295" t="s">
        <v>175</v>
      </c>
      <c r="I27" s="77"/>
      <c r="K27" s="354"/>
      <c r="L27" s="346" t="s">
        <v>11</v>
      </c>
      <c r="M27" s="289" t="s">
        <v>392</v>
      </c>
      <c r="N27" s="487">
        <f>N12+N13-E12</f>
        <v>220000</v>
      </c>
      <c r="O27" s="310" t="s">
        <v>130</v>
      </c>
      <c r="P27" s="311" t="s">
        <v>122</v>
      </c>
      <c r="Q27" s="312" t="s">
        <v>131</v>
      </c>
      <c r="R27" s="313">
        <f>R12-I12</f>
        <v>-9930000</v>
      </c>
    </row>
    <row r="28" spans="1:18" ht="24">
      <c r="A28" s="351"/>
      <c r="B28" s="296" t="s">
        <v>176</v>
      </c>
      <c r="C28" s="290" t="s">
        <v>177</v>
      </c>
      <c r="D28" s="79" t="s">
        <v>178</v>
      </c>
      <c r="E28" s="74"/>
      <c r="F28" s="395"/>
      <c r="G28" s="339"/>
      <c r="H28" s="80" t="s">
        <v>179</v>
      </c>
      <c r="I28" s="81"/>
      <c r="K28" s="354"/>
      <c r="L28" s="346"/>
      <c r="M28" s="289" t="s">
        <v>132</v>
      </c>
      <c r="N28" s="488"/>
      <c r="O28" s="501" t="s">
        <v>123</v>
      </c>
      <c r="P28" s="507" t="s">
        <v>133</v>
      </c>
      <c r="Q28" s="314" t="s">
        <v>134</v>
      </c>
      <c r="R28" s="315"/>
    </row>
    <row r="29" spans="1:18" ht="36">
      <c r="A29" s="351"/>
      <c r="B29" s="296" t="s">
        <v>180</v>
      </c>
      <c r="C29" s="290" t="s">
        <v>181</v>
      </c>
      <c r="D29" s="82" t="s">
        <v>182</v>
      </c>
      <c r="E29" s="83"/>
      <c r="F29" s="396"/>
      <c r="G29" s="340"/>
      <c r="H29" s="288" t="s">
        <v>183</v>
      </c>
      <c r="I29" s="84"/>
      <c r="K29" s="355"/>
      <c r="L29" s="289" t="s">
        <v>12</v>
      </c>
      <c r="M29" s="289" t="s">
        <v>416</v>
      </c>
      <c r="N29" s="316">
        <f>N14-E14</f>
        <v>2300000</v>
      </c>
      <c r="O29" s="499"/>
      <c r="P29" s="504"/>
      <c r="Q29" s="314" t="s">
        <v>136</v>
      </c>
      <c r="R29" s="317"/>
    </row>
    <row r="30" spans="1:18" ht="13.5" customHeight="1">
      <c r="A30" s="351"/>
      <c r="B30" s="85"/>
      <c r="C30" s="82"/>
      <c r="D30" s="82"/>
      <c r="E30" s="86"/>
      <c r="F30" s="386" t="s">
        <v>184</v>
      </c>
      <c r="G30" s="389" t="s">
        <v>185</v>
      </c>
      <c r="H30" s="50" t="s">
        <v>186</v>
      </c>
      <c r="I30" s="52"/>
      <c r="K30" s="347" t="s">
        <v>137</v>
      </c>
      <c r="L30" s="349" t="s">
        <v>13</v>
      </c>
      <c r="M30" s="362" t="s">
        <v>14</v>
      </c>
      <c r="N30" s="502">
        <f>N15-E15</f>
        <v>3000000</v>
      </c>
      <c r="O30" s="500"/>
      <c r="P30" s="505"/>
      <c r="Q30" s="314" t="s">
        <v>138</v>
      </c>
      <c r="R30" s="317"/>
    </row>
    <row r="31" spans="1:18" ht="24">
      <c r="A31" s="351"/>
      <c r="B31" s="87" t="s">
        <v>187</v>
      </c>
      <c r="C31" s="88" t="s">
        <v>188</v>
      </c>
      <c r="D31" s="88" t="s">
        <v>189</v>
      </c>
      <c r="E31" s="86"/>
      <c r="F31" s="387"/>
      <c r="G31" s="340"/>
      <c r="H31" s="50" t="s">
        <v>190</v>
      </c>
      <c r="I31" s="52"/>
      <c r="K31" s="348"/>
      <c r="L31" s="340"/>
      <c r="M31" s="363"/>
      <c r="N31" s="497"/>
      <c r="O31" s="318" t="s">
        <v>139</v>
      </c>
      <c r="P31" s="319" t="s">
        <v>140</v>
      </c>
      <c r="Q31" s="314" t="s">
        <v>378</v>
      </c>
      <c r="R31" s="317">
        <f>R16-I16</f>
        <v>-20000000</v>
      </c>
    </row>
    <row r="32" spans="1:18" ht="24">
      <c r="A32" s="351"/>
      <c r="B32" s="85" t="s">
        <v>191</v>
      </c>
      <c r="C32" s="82" t="s">
        <v>192</v>
      </c>
      <c r="D32" s="82" t="s">
        <v>193</v>
      </c>
      <c r="E32" s="89"/>
      <c r="F32" s="353" t="s">
        <v>194</v>
      </c>
      <c r="G32" s="339" t="s">
        <v>195</v>
      </c>
      <c r="H32" s="389" t="s">
        <v>196</v>
      </c>
      <c r="I32" s="336"/>
      <c r="K32" s="55" t="s">
        <v>15</v>
      </c>
      <c r="L32" s="56" t="s">
        <v>417</v>
      </c>
      <c r="M32" s="57" t="s">
        <v>142</v>
      </c>
      <c r="N32" s="236">
        <f>N17-E17</f>
        <v>0</v>
      </c>
      <c r="O32" s="489" t="s">
        <v>143</v>
      </c>
      <c r="P32" s="491" t="s">
        <v>44</v>
      </c>
      <c r="Q32" s="320" t="s">
        <v>145</v>
      </c>
      <c r="R32" s="317"/>
    </row>
    <row r="33" spans="1:28">
      <c r="A33" s="351"/>
      <c r="B33" s="302" t="s">
        <v>197</v>
      </c>
      <c r="C33" s="303" t="s">
        <v>198</v>
      </c>
      <c r="D33" s="303" t="s">
        <v>153</v>
      </c>
      <c r="E33" s="83"/>
      <c r="F33" s="348"/>
      <c r="G33" s="340"/>
      <c r="H33" s="340"/>
      <c r="I33" s="337"/>
      <c r="K33" s="55" t="s">
        <v>17</v>
      </c>
      <c r="L33" s="56" t="s">
        <v>18</v>
      </c>
      <c r="M33" s="58" t="s">
        <v>19</v>
      </c>
      <c r="N33" s="236"/>
      <c r="O33" s="490"/>
      <c r="P33" s="492"/>
      <c r="Q33" s="320" t="s">
        <v>146</v>
      </c>
      <c r="R33" s="317"/>
    </row>
    <row r="34" spans="1:28" ht="36">
      <c r="A34" s="351"/>
      <c r="B34" s="85"/>
      <c r="C34" s="82"/>
      <c r="D34" s="82"/>
      <c r="E34" s="89"/>
      <c r="F34" s="301" t="s">
        <v>200</v>
      </c>
      <c r="G34" s="300" t="s">
        <v>201</v>
      </c>
      <c r="H34" s="90" t="s">
        <v>202</v>
      </c>
      <c r="I34" s="49"/>
      <c r="K34" s="55" t="s">
        <v>147</v>
      </c>
      <c r="L34" s="56" t="s">
        <v>148</v>
      </c>
      <c r="M34" s="56" t="s">
        <v>148</v>
      </c>
      <c r="N34" s="321">
        <f>N19-E19</f>
        <v>560000</v>
      </c>
      <c r="O34" s="322" t="s">
        <v>149</v>
      </c>
      <c r="P34" s="320" t="s">
        <v>150</v>
      </c>
      <c r="Q34" s="320" t="s">
        <v>415</v>
      </c>
      <c r="R34" s="317"/>
    </row>
    <row r="35" spans="1:28" ht="24">
      <c r="A35" s="351"/>
      <c r="B35" s="388"/>
      <c r="C35" s="389"/>
      <c r="D35" s="88"/>
      <c r="E35" s="83"/>
      <c r="F35" s="301" t="s">
        <v>203</v>
      </c>
      <c r="G35" s="300" t="s">
        <v>204</v>
      </c>
      <c r="H35" s="48" t="s">
        <v>205</v>
      </c>
      <c r="I35" s="49"/>
      <c r="K35" s="301" t="s">
        <v>151</v>
      </c>
      <c r="L35" s="300" t="s">
        <v>152</v>
      </c>
      <c r="M35" s="300" t="s">
        <v>153</v>
      </c>
      <c r="N35" s="323">
        <f>N20-E20</f>
        <v>-180000</v>
      </c>
      <c r="O35" s="489" t="s">
        <v>154</v>
      </c>
      <c r="P35" s="491" t="s">
        <v>50</v>
      </c>
      <c r="Q35" s="491" t="s">
        <v>156</v>
      </c>
      <c r="R35" s="485"/>
    </row>
    <row r="36" spans="1:28" ht="14.25" thickBot="1">
      <c r="A36" s="351"/>
      <c r="B36" s="353"/>
      <c r="C36" s="339"/>
      <c r="D36" s="82"/>
      <c r="E36" s="91"/>
      <c r="F36" s="301" t="s">
        <v>206</v>
      </c>
      <c r="G36" s="300" t="s">
        <v>207</v>
      </c>
      <c r="H36" s="290" t="s">
        <v>208</v>
      </c>
      <c r="I36" s="51"/>
      <c r="K36" s="301" t="s">
        <v>157</v>
      </c>
      <c r="L36" s="300" t="s">
        <v>158</v>
      </c>
      <c r="M36" s="300" t="s">
        <v>159</v>
      </c>
      <c r="N36" s="324"/>
      <c r="O36" s="493"/>
      <c r="P36" s="494"/>
      <c r="Q36" s="494"/>
      <c r="R36" s="486"/>
    </row>
    <row r="37" spans="1:28" ht="15" thickTop="1" thickBot="1">
      <c r="A37" s="92"/>
      <c r="B37" s="93" t="s">
        <v>20</v>
      </c>
      <c r="C37" s="94"/>
      <c r="D37" s="94"/>
      <c r="E37" s="95">
        <f>SUM(E23:E36)</f>
        <v>0</v>
      </c>
      <c r="F37" s="96" t="s">
        <v>20</v>
      </c>
      <c r="G37" s="97"/>
      <c r="H37" s="97"/>
      <c r="I37" s="98">
        <f>SUM(I23:I36)</f>
        <v>0</v>
      </c>
      <c r="K37" s="63" t="s">
        <v>20</v>
      </c>
      <c r="L37" s="64"/>
      <c r="M37" s="64"/>
      <c r="N37" s="325">
        <f>SUM(N24:N36)</f>
        <v>-31930000</v>
      </c>
      <c r="O37" s="326" t="s">
        <v>20</v>
      </c>
      <c r="P37" s="327"/>
      <c r="Q37" s="327"/>
      <c r="R37" s="325">
        <f>SUM(R24:R36)</f>
        <v>-31930000</v>
      </c>
    </row>
    <row r="38" spans="1:28" ht="24" customHeight="1" thickBot="1">
      <c r="A38" s="513" t="s">
        <v>209</v>
      </c>
      <c r="B38" s="515" t="s">
        <v>7</v>
      </c>
      <c r="C38" s="219" t="s">
        <v>8</v>
      </c>
      <c r="D38" s="219" t="s">
        <v>210</v>
      </c>
      <c r="E38" s="220">
        <v>1776506100</v>
      </c>
      <c r="F38" s="221" t="s">
        <v>211</v>
      </c>
      <c r="G38" s="222" t="s">
        <v>212</v>
      </c>
      <c r="H38" s="223" t="s">
        <v>300</v>
      </c>
      <c r="I38" s="224">
        <v>646937886</v>
      </c>
      <c r="N38" s="308">
        <f>N22-E22</f>
        <v>-31930000</v>
      </c>
      <c r="R38" s="309">
        <f>R22-I22</f>
        <v>-31930000</v>
      </c>
    </row>
    <row r="39" spans="1:28" ht="24">
      <c r="A39" s="514"/>
      <c r="B39" s="516"/>
      <c r="C39" s="299" t="s">
        <v>11</v>
      </c>
      <c r="D39" s="299" t="s">
        <v>347</v>
      </c>
      <c r="E39" s="305">
        <v>21079000</v>
      </c>
      <c r="F39" s="226" t="s">
        <v>130</v>
      </c>
      <c r="G39" s="307" t="s">
        <v>215</v>
      </c>
      <c r="H39" s="228" t="s">
        <v>131</v>
      </c>
      <c r="I39" s="229">
        <v>6900000</v>
      </c>
      <c r="K39" s="350" t="s">
        <v>128</v>
      </c>
      <c r="L39" s="352" t="s">
        <v>7</v>
      </c>
      <c r="M39" s="535" t="s">
        <v>418</v>
      </c>
      <c r="N39" s="538" t="s">
        <v>419</v>
      </c>
      <c r="O39" s="359">
        <v>143450460</v>
      </c>
      <c r="P39" s="352" t="s">
        <v>420</v>
      </c>
      <c r="Q39" s="338" t="s">
        <v>9</v>
      </c>
      <c r="R39" s="338" t="s">
        <v>10</v>
      </c>
      <c r="S39" s="345">
        <v>31100000</v>
      </c>
      <c r="T39" s="350" t="s">
        <v>128</v>
      </c>
      <c r="U39" s="352" t="s">
        <v>7</v>
      </c>
      <c r="V39" s="535" t="s">
        <v>418</v>
      </c>
      <c r="W39" s="538" t="s">
        <v>419</v>
      </c>
      <c r="X39" s="359">
        <f>O39+N24</f>
        <v>105620460</v>
      </c>
      <c r="Y39" s="352" t="s">
        <v>420</v>
      </c>
      <c r="Z39" s="338" t="s">
        <v>9</v>
      </c>
      <c r="AA39" s="338" t="s">
        <v>10</v>
      </c>
      <c r="AB39" s="345">
        <f>S39+R24</f>
        <v>29100000</v>
      </c>
    </row>
    <row r="40" spans="1:28">
      <c r="A40" s="514"/>
      <c r="B40" s="516"/>
      <c r="C40" s="358" t="s">
        <v>12</v>
      </c>
      <c r="D40" s="358" t="s">
        <v>216</v>
      </c>
      <c r="E40" s="533">
        <v>172256000</v>
      </c>
      <c r="F40" s="230" t="s">
        <v>217</v>
      </c>
      <c r="G40" s="231" t="s">
        <v>218</v>
      </c>
      <c r="H40" s="232" t="s">
        <v>306</v>
      </c>
      <c r="I40" s="233"/>
      <c r="K40" s="351"/>
      <c r="L40" s="353"/>
      <c r="M40" s="536"/>
      <c r="N40" s="402"/>
      <c r="O40" s="360"/>
      <c r="P40" s="353"/>
      <c r="Q40" s="339"/>
      <c r="R40" s="339"/>
      <c r="S40" s="337"/>
      <c r="T40" s="351"/>
      <c r="U40" s="353"/>
      <c r="V40" s="536"/>
      <c r="W40" s="402"/>
      <c r="X40" s="360"/>
      <c r="Y40" s="353"/>
      <c r="Z40" s="339"/>
      <c r="AA40" s="339"/>
      <c r="AB40" s="337"/>
    </row>
    <row r="41" spans="1:28" ht="13.5" customHeight="1">
      <c r="A41" s="514"/>
      <c r="B41" s="516"/>
      <c r="C41" s="358"/>
      <c r="D41" s="358"/>
      <c r="E41" s="534"/>
      <c r="F41" s="521" t="s">
        <v>307</v>
      </c>
      <c r="G41" s="524" t="s">
        <v>308</v>
      </c>
      <c r="H41" s="299" t="s">
        <v>309</v>
      </c>
      <c r="I41" s="234"/>
      <c r="K41" s="351"/>
      <c r="L41" s="353"/>
      <c r="M41" s="537"/>
      <c r="N41" s="403"/>
      <c r="O41" s="361"/>
      <c r="P41" s="348"/>
      <c r="Q41" s="340"/>
      <c r="R41" s="340"/>
      <c r="S41" s="540"/>
      <c r="T41" s="351"/>
      <c r="U41" s="353"/>
      <c r="V41" s="537"/>
      <c r="W41" s="403"/>
      <c r="X41" s="361"/>
      <c r="Y41" s="348"/>
      <c r="Z41" s="340"/>
      <c r="AA41" s="340"/>
      <c r="AB41" s="540"/>
    </row>
    <row r="42" spans="1:28" ht="24">
      <c r="A42" s="514"/>
      <c r="B42" s="304" t="s">
        <v>170</v>
      </c>
      <c r="C42" s="299" t="s">
        <v>13</v>
      </c>
      <c r="D42" s="299" t="s">
        <v>221</v>
      </c>
      <c r="E42" s="305">
        <v>86226000</v>
      </c>
      <c r="F42" s="522"/>
      <c r="G42" s="525"/>
      <c r="H42" s="299" t="s">
        <v>310</v>
      </c>
      <c r="I42" s="236"/>
      <c r="K42" s="351"/>
      <c r="L42" s="354"/>
      <c r="M42" s="346" t="s">
        <v>11</v>
      </c>
      <c r="N42" s="289" t="s">
        <v>121</v>
      </c>
      <c r="O42" s="364">
        <v>5500000</v>
      </c>
      <c r="P42" s="296" t="s">
        <v>130</v>
      </c>
      <c r="Q42" s="290" t="s">
        <v>122</v>
      </c>
      <c r="R42" s="48" t="s">
        <v>131</v>
      </c>
      <c r="S42" s="109">
        <v>122980000</v>
      </c>
      <c r="T42" s="351"/>
      <c r="U42" s="354"/>
      <c r="V42" s="346" t="s">
        <v>11</v>
      </c>
      <c r="W42" s="289" t="s">
        <v>121</v>
      </c>
      <c r="X42" s="364">
        <f>O42+N27</f>
        <v>5720000</v>
      </c>
      <c r="Y42" s="296" t="s">
        <v>130</v>
      </c>
      <c r="Z42" s="290" t="s">
        <v>122</v>
      </c>
      <c r="AA42" s="48" t="s">
        <v>131</v>
      </c>
      <c r="AB42" s="109">
        <f>S42+R27</f>
        <v>113050000</v>
      </c>
    </row>
    <row r="43" spans="1:28" ht="24">
      <c r="A43" s="514"/>
      <c r="B43" s="517" t="s">
        <v>15</v>
      </c>
      <c r="C43" s="519" t="s">
        <v>16</v>
      </c>
      <c r="D43" s="519" t="s">
        <v>142</v>
      </c>
      <c r="E43" s="528">
        <f>267666500+74810000+652362000</f>
        <v>994838500</v>
      </c>
      <c r="F43" s="522"/>
      <c r="G43" s="525"/>
      <c r="H43" s="299" t="s">
        <v>312</v>
      </c>
      <c r="I43" s="236">
        <v>652362000</v>
      </c>
      <c r="K43" s="351"/>
      <c r="L43" s="354"/>
      <c r="M43" s="346"/>
      <c r="N43" s="289" t="s">
        <v>132</v>
      </c>
      <c r="O43" s="361"/>
      <c r="P43" s="388" t="s">
        <v>123</v>
      </c>
      <c r="Q43" s="389" t="s">
        <v>133</v>
      </c>
      <c r="R43" s="50" t="s">
        <v>134</v>
      </c>
      <c r="S43" s="294"/>
      <c r="T43" s="351"/>
      <c r="U43" s="354"/>
      <c r="V43" s="346"/>
      <c r="W43" s="289" t="s">
        <v>132</v>
      </c>
      <c r="X43" s="361"/>
      <c r="Y43" s="388" t="s">
        <v>123</v>
      </c>
      <c r="Z43" s="389" t="s">
        <v>133</v>
      </c>
      <c r="AA43" s="50" t="s">
        <v>134</v>
      </c>
      <c r="AB43" s="294"/>
    </row>
    <row r="44" spans="1:28" ht="24">
      <c r="A44" s="514"/>
      <c r="B44" s="518"/>
      <c r="C44" s="520"/>
      <c r="D44" s="520"/>
      <c r="E44" s="528"/>
      <c r="F44" s="523"/>
      <c r="G44" s="526"/>
      <c r="H44" s="299" t="s">
        <v>138</v>
      </c>
      <c r="I44" s="234"/>
      <c r="K44" s="351"/>
      <c r="L44" s="355"/>
      <c r="M44" s="289" t="s">
        <v>12</v>
      </c>
      <c r="N44" s="289" t="s">
        <v>135</v>
      </c>
      <c r="O44" s="216">
        <v>10662500</v>
      </c>
      <c r="P44" s="353"/>
      <c r="Q44" s="339"/>
      <c r="R44" s="50" t="s">
        <v>136</v>
      </c>
      <c r="S44" s="52"/>
      <c r="T44" s="351"/>
      <c r="U44" s="355"/>
      <c r="V44" s="289" t="s">
        <v>12</v>
      </c>
      <c r="W44" s="289" t="s">
        <v>135</v>
      </c>
      <c r="X44" s="216">
        <f>O44+N29</f>
        <v>12962500</v>
      </c>
      <c r="Y44" s="353"/>
      <c r="Z44" s="339"/>
      <c r="AA44" s="50" t="s">
        <v>136</v>
      </c>
      <c r="AB44" s="52"/>
    </row>
    <row r="45" spans="1:28" ht="13.5" customHeight="1">
      <c r="A45" s="514"/>
      <c r="B45" s="517" t="s">
        <v>222</v>
      </c>
      <c r="C45" s="519" t="s">
        <v>223</v>
      </c>
      <c r="D45" s="519" t="s">
        <v>182</v>
      </c>
      <c r="E45" s="528"/>
      <c r="F45" s="529" t="s">
        <v>314</v>
      </c>
      <c r="G45" s="531" t="s">
        <v>315</v>
      </c>
      <c r="H45" s="237" t="s">
        <v>316</v>
      </c>
      <c r="I45" s="233"/>
      <c r="K45" s="351"/>
      <c r="L45" s="347" t="s">
        <v>421</v>
      </c>
      <c r="M45" s="349" t="s">
        <v>13</v>
      </c>
      <c r="N45" s="362" t="s">
        <v>14</v>
      </c>
      <c r="O45" s="364"/>
      <c r="P45" s="348"/>
      <c r="Q45" s="340"/>
      <c r="R45" s="50" t="s">
        <v>138</v>
      </c>
      <c r="S45" s="52"/>
      <c r="T45" s="351"/>
      <c r="U45" s="347" t="s">
        <v>421</v>
      </c>
      <c r="V45" s="349" t="s">
        <v>13</v>
      </c>
      <c r="W45" s="362" t="s">
        <v>14</v>
      </c>
      <c r="X45" s="364">
        <f>N30</f>
        <v>3000000</v>
      </c>
      <c r="Y45" s="348"/>
      <c r="Z45" s="340"/>
      <c r="AA45" s="50" t="s">
        <v>138</v>
      </c>
      <c r="AB45" s="52"/>
    </row>
    <row r="46" spans="1:28" ht="24">
      <c r="A46" s="514"/>
      <c r="B46" s="518"/>
      <c r="C46" s="520"/>
      <c r="D46" s="520"/>
      <c r="E46" s="528"/>
      <c r="F46" s="530"/>
      <c r="G46" s="532"/>
      <c r="H46" s="237" t="s">
        <v>317</v>
      </c>
      <c r="I46" s="238">
        <v>68400000</v>
      </c>
      <c r="K46" s="351"/>
      <c r="L46" s="348"/>
      <c r="M46" s="340"/>
      <c r="N46" s="363"/>
      <c r="O46" s="361"/>
      <c r="P46" s="291" t="s">
        <v>314</v>
      </c>
      <c r="Q46" s="292" t="s">
        <v>315</v>
      </c>
      <c r="R46" s="50" t="s">
        <v>422</v>
      </c>
      <c r="S46" s="52">
        <v>88190000</v>
      </c>
      <c r="T46" s="351"/>
      <c r="U46" s="348"/>
      <c r="V46" s="340"/>
      <c r="W46" s="363"/>
      <c r="X46" s="361"/>
      <c r="Y46" s="291" t="s">
        <v>314</v>
      </c>
      <c r="Z46" s="292" t="s">
        <v>315</v>
      </c>
      <c r="AA46" s="50" t="s">
        <v>422</v>
      </c>
      <c r="AB46" s="52">
        <f>S46+R31</f>
        <v>68190000</v>
      </c>
    </row>
    <row r="47" spans="1:28" ht="24">
      <c r="A47" s="514"/>
      <c r="B47" s="304" t="s">
        <v>226</v>
      </c>
      <c r="C47" s="299" t="s">
        <v>227</v>
      </c>
      <c r="D47" s="299" t="s">
        <v>193</v>
      </c>
      <c r="E47" s="305">
        <v>1908900</v>
      </c>
      <c r="F47" s="306" t="s">
        <v>318</v>
      </c>
      <c r="G47" s="231" t="s">
        <v>319</v>
      </c>
      <c r="H47" s="232" t="s">
        <v>230</v>
      </c>
      <c r="I47" s="238">
        <v>1551652555</v>
      </c>
      <c r="K47" s="351"/>
      <c r="L47" s="55" t="s">
        <v>15</v>
      </c>
      <c r="M47" s="56" t="s">
        <v>16</v>
      </c>
      <c r="N47" s="57" t="s">
        <v>142</v>
      </c>
      <c r="O47" s="217">
        <v>103870000</v>
      </c>
      <c r="P47" s="296" t="s">
        <v>423</v>
      </c>
      <c r="Q47" s="290" t="s">
        <v>424</v>
      </c>
      <c r="R47" s="50" t="s">
        <v>425</v>
      </c>
      <c r="S47" s="52">
        <v>3000000</v>
      </c>
      <c r="T47" s="351"/>
      <c r="U47" s="55" t="s">
        <v>15</v>
      </c>
      <c r="V47" s="56" t="s">
        <v>16</v>
      </c>
      <c r="W47" s="57" t="s">
        <v>142</v>
      </c>
      <c r="X47" s="217">
        <f>O47+N32</f>
        <v>103870000</v>
      </c>
      <c r="Y47" s="296" t="s">
        <v>423</v>
      </c>
      <c r="Z47" s="290" t="s">
        <v>424</v>
      </c>
      <c r="AA47" s="50" t="s">
        <v>425</v>
      </c>
      <c r="AB47" s="52">
        <v>3000000</v>
      </c>
    </row>
    <row r="48" spans="1:28">
      <c r="A48" s="514"/>
      <c r="B48" s="240" t="s">
        <v>321</v>
      </c>
      <c r="C48" s="241" t="s">
        <v>232</v>
      </c>
      <c r="D48" s="299" t="s">
        <v>233</v>
      </c>
      <c r="E48" s="305"/>
      <c r="F48" s="242" t="s">
        <v>234</v>
      </c>
      <c r="G48" s="243" t="s">
        <v>235</v>
      </c>
      <c r="H48" s="243" t="s">
        <v>326</v>
      </c>
      <c r="I48" s="244"/>
      <c r="K48" s="351"/>
      <c r="L48" s="55" t="s">
        <v>17</v>
      </c>
      <c r="M48" s="56" t="s">
        <v>18</v>
      </c>
      <c r="N48" s="58" t="s">
        <v>19</v>
      </c>
      <c r="O48" s="217">
        <v>58100000</v>
      </c>
      <c r="P48" s="388" t="s">
        <v>143</v>
      </c>
      <c r="Q48" s="389" t="s">
        <v>144</v>
      </c>
      <c r="R48" s="50" t="s">
        <v>145</v>
      </c>
      <c r="S48" s="52"/>
      <c r="T48" s="351"/>
      <c r="U48" s="55" t="s">
        <v>17</v>
      </c>
      <c r="V48" s="56" t="s">
        <v>18</v>
      </c>
      <c r="W48" s="58" t="s">
        <v>19</v>
      </c>
      <c r="X48" s="217">
        <v>58100000</v>
      </c>
      <c r="Y48" s="388" t="s">
        <v>143</v>
      </c>
      <c r="Z48" s="389" t="s">
        <v>144</v>
      </c>
      <c r="AA48" s="50" t="s">
        <v>145</v>
      </c>
      <c r="AB48" s="52"/>
    </row>
    <row r="49" spans="1:28" ht="24" customHeight="1">
      <c r="A49" s="514"/>
      <c r="B49" s="516" t="s">
        <v>297</v>
      </c>
      <c r="C49" s="358" t="s">
        <v>237</v>
      </c>
      <c r="D49" s="299" t="s">
        <v>238</v>
      </c>
      <c r="E49" s="305">
        <v>18000000</v>
      </c>
      <c r="F49" s="245" t="s">
        <v>239</v>
      </c>
      <c r="G49" s="228" t="s">
        <v>329</v>
      </c>
      <c r="H49" s="228" t="s">
        <v>145</v>
      </c>
      <c r="I49" s="246"/>
      <c r="K49" s="351"/>
      <c r="L49" s="55" t="s">
        <v>426</v>
      </c>
      <c r="M49" s="58" t="s">
        <v>427</v>
      </c>
      <c r="N49" s="115" t="s">
        <v>428</v>
      </c>
      <c r="O49" s="217">
        <v>3000000</v>
      </c>
      <c r="P49" s="348"/>
      <c r="Q49" s="340"/>
      <c r="R49" s="50" t="s">
        <v>429</v>
      </c>
      <c r="S49" s="52">
        <v>51100000</v>
      </c>
      <c r="T49" s="351"/>
      <c r="U49" s="55" t="s">
        <v>426</v>
      </c>
      <c r="V49" s="58" t="s">
        <v>427</v>
      </c>
      <c r="W49" s="115" t="s">
        <v>428</v>
      </c>
      <c r="X49" s="217">
        <v>3000000</v>
      </c>
      <c r="Y49" s="348"/>
      <c r="Z49" s="340"/>
      <c r="AA49" s="50" t="s">
        <v>429</v>
      </c>
      <c r="AB49" s="52">
        <v>51100000</v>
      </c>
    </row>
    <row r="50" spans="1:28" ht="24">
      <c r="A50" s="514"/>
      <c r="B50" s="516"/>
      <c r="C50" s="358"/>
      <c r="D50" s="358" t="s">
        <v>242</v>
      </c>
      <c r="E50" s="527">
        <v>18000000</v>
      </c>
      <c r="F50" s="242" t="s">
        <v>243</v>
      </c>
      <c r="G50" s="243" t="s">
        <v>244</v>
      </c>
      <c r="H50" s="243" t="s">
        <v>245</v>
      </c>
      <c r="I50" s="244">
        <v>125000000</v>
      </c>
      <c r="K50" s="351"/>
      <c r="L50" s="55" t="s">
        <v>430</v>
      </c>
      <c r="M50" s="56" t="s">
        <v>431</v>
      </c>
      <c r="N50" s="56" t="s">
        <v>431</v>
      </c>
      <c r="O50" s="72">
        <v>3620000</v>
      </c>
      <c r="P50" s="328" t="s">
        <v>432</v>
      </c>
      <c r="Q50" s="50" t="s">
        <v>433</v>
      </c>
      <c r="R50" s="50" t="s">
        <v>124</v>
      </c>
      <c r="S50" s="52">
        <v>27015802</v>
      </c>
      <c r="T50" s="351"/>
      <c r="U50" s="55" t="s">
        <v>430</v>
      </c>
      <c r="V50" s="56" t="s">
        <v>431</v>
      </c>
      <c r="W50" s="56" t="s">
        <v>431</v>
      </c>
      <c r="X50" s="72">
        <f>O50+N34</f>
        <v>4180000</v>
      </c>
      <c r="Y50" s="328" t="s">
        <v>432</v>
      </c>
      <c r="Z50" s="50" t="s">
        <v>433</v>
      </c>
      <c r="AA50" s="50" t="s">
        <v>124</v>
      </c>
      <c r="AB50" s="52">
        <v>27015802</v>
      </c>
    </row>
    <row r="51" spans="1:28" ht="24" customHeight="1">
      <c r="A51" s="514"/>
      <c r="B51" s="516"/>
      <c r="C51" s="358"/>
      <c r="D51" s="358"/>
      <c r="E51" s="527"/>
      <c r="F51" s="299" t="s">
        <v>249</v>
      </c>
      <c r="G51" s="299" t="s">
        <v>336</v>
      </c>
      <c r="H51" s="247" t="s">
        <v>251</v>
      </c>
      <c r="I51" s="248">
        <v>37562059</v>
      </c>
      <c r="K51" s="351"/>
      <c r="L51" s="301" t="s">
        <v>434</v>
      </c>
      <c r="M51" s="300" t="s">
        <v>74</v>
      </c>
      <c r="N51" s="300" t="s">
        <v>435</v>
      </c>
      <c r="O51" s="218">
        <v>3487040</v>
      </c>
      <c r="P51" s="388" t="s">
        <v>436</v>
      </c>
      <c r="Q51" s="389" t="s">
        <v>437</v>
      </c>
      <c r="R51" s="389" t="s">
        <v>438</v>
      </c>
      <c r="S51" s="336">
        <v>8304198</v>
      </c>
      <c r="T51" s="351"/>
      <c r="U51" s="301" t="s">
        <v>434</v>
      </c>
      <c r="V51" s="300" t="s">
        <v>74</v>
      </c>
      <c r="W51" s="300" t="s">
        <v>435</v>
      </c>
      <c r="X51" s="218">
        <f>O51+N35</f>
        <v>3307040</v>
      </c>
      <c r="Y51" s="388" t="s">
        <v>436</v>
      </c>
      <c r="Z51" s="389" t="s">
        <v>437</v>
      </c>
      <c r="AA51" s="389" t="s">
        <v>438</v>
      </c>
      <c r="AB51" s="336">
        <v>8304198</v>
      </c>
    </row>
    <row r="52" spans="1:28" ht="24" customHeight="1" thickBot="1">
      <c r="A52" s="293"/>
      <c r="B52" s="249" t="s">
        <v>246</v>
      </c>
      <c r="C52" s="250" t="s">
        <v>339</v>
      </c>
      <c r="D52" s="241" t="s">
        <v>340</v>
      </c>
      <c r="E52" s="251"/>
      <c r="F52" s="358" t="s">
        <v>341</v>
      </c>
      <c r="G52" s="358" t="s">
        <v>254</v>
      </c>
      <c r="H52" s="252" t="s">
        <v>255</v>
      </c>
      <c r="I52" s="234"/>
      <c r="K52" s="351"/>
      <c r="L52" s="301" t="s">
        <v>439</v>
      </c>
      <c r="M52" s="300" t="s">
        <v>440</v>
      </c>
      <c r="N52" s="300" t="s">
        <v>441</v>
      </c>
      <c r="O52" s="329"/>
      <c r="P52" s="353"/>
      <c r="Q52" s="339"/>
      <c r="R52" s="339"/>
      <c r="S52" s="539"/>
      <c r="T52" s="351"/>
      <c r="U52" s="301" t="s">
        <v>439</v>
      </c>
      <c r="V52" s="300" t="s">
        <v>440</v>
      </c>
      <c r="W52" s="300" t="s">
        <v>441</v>
      </c>
      <c r="X52" s="329"/>
      <c r="Y52" s="353"/>
      <c r="Z52" s="339"/>
      <c r="AA52" s="339"/>
      <c r="AB52" s="539"/>
    </row>
    <row r="53" spans="1:28" ht="24" customHeight="1" thickTop="1" thickBot="1">
      <c r="A53" s="293"/>
      <c r="B53" s="253"/>
      <c r="C53" s="254"/>
      <c r="D53" s="255" t="s">
        <v>344</v>
      </c>
      <c r="E53" s="256"/>
      <c r="F53" s="519"/>
      <c r="G53" s="519"/>
      <c r="H53" s="297" t="s">
        <v>256</v>
      </c>
      <c r="I53" s="233"/>
      <c r="K53" s="62"/>
      <c r="L53" s="63" t="s">
        <v>20</v>
      </c>
      <c r="M53" s="64"/>
      <c r="N53" s="64"/>
      <c r="O53" s="65">
        <f>SUM(O39:O52)</f>
        <v>331690000</v>
      </c>
      <c r="P53" s="63" t="s">
        <v>20</v>
      </c>
      <c r="Q53" s="64"/>
      <c r="R53" s="64"/>
      <c r="S53" s="66">
        <f>SUM(S39:S52)</f>
        <v>331690000</v>
      </c>
      <c r="T53" s="62"/>
      <c r="U53" s="63" t="s">
        <v>20</v>
      </c>
      <c r="V53" s="64"/>
      <c r="W53" s="64"/>
      <c r="X53" s="65">
        <f>SUM(X39:X52)</f>
        <v>299760000</v>
      </c>
      <c r="Y53" s="63" t="s">
        <v>20</v>
      </c>
      <c r="Z53" s="64"/>
      <c r="AA53" s="64"/>
      <c r="AB53" s="66">
        <f>SUM(AB39:AB52)</f>
        <v>299760000</v>
      </c>
    </row>
    <row r="54" spans="1:28" ht="15" thickTop="1" thickBot="1">
      <c r="A54" s="92"/>
      <c r="B54" s="257" t="s">
        <v>257</v>
      </c>
      <c r="C54" s="258"/>
      <c r="D54" s="259"/>
      <c r="E54" s="260">
        <f>SUM(E38:E51)</f>
        <v>3088814500</v>
      </c>
      <c r="F54" s="261" t="s">
        <v>257</v>
      </c>
      <c r="G54" s="259"/>
      <c r="H54" s="259"/>
      <c r="I54" s="262">
        <f>SUM(I38:I51)</f>
        <v>3088814500</v>
      </c>
    </row>
    <row r="55" spans="1:28" ht="14.25" thickBot="1">
      <c r="A55" s="127"/>
      <c r="B55" s="128" t="s">
        <v>258</v>
      </c>
      <c r="C55" s="129"/>
      <c r="D55" s="129"/>
      <c r="E55" s="130">
        <f>E22+E37+E54</f>
        <v>3284794500</v>
      </c>
      <c r="F55" s="131" t="s">
        <v>258</v>
      </c>
      <c r="G55" s="129"/>
      <c r="H55" s="129"/>
      <c r="I55" s="132">
        <f>I22+I37+I54</f>
        <v>3284794500</v>
      </c>
    </row>
  </sheetData>
  <mergeCells count="170">
    <mergeCell ref="W45:W46"/>
    <mergeCell ref="X45:X46"/>
    <mergeCell ref="Y48:Y49"/>
    <mergeCell ref="Z48:Z49"/>
    <mergeCell ref="R51:R52"/>
    <mergeCell ref="S51:S52"/>
    <mergeCell ref="T39:T52"/>
    <mergeCell ref="Q39:Q41"/>
    <mergeCell ref="R39:R41"/>
    <mergeCell ref="S39:S41"/>
    <mergeCell ref="AA39:AA41"/>
    <mergeCell ref="AB39:AB41"/>
    <mergeCell ref="V42:V43"/>
    <mergeCell ref="X42:X43"/>
    <mergeCell ref="Y43:Y45"/>
    <mergeCell ref="Z43:Z45"/>
    <mergeCell ref="U39:U44"/>
    <mergeCell ref="V39:V41"/>
    <mergeCell ref="W39:W41"/>
    <mergeCell ref="X39:X41"/>
    <mergeCell ref="Y39:Y41"/>
    <mergeCell ref="Z39:Z41"/>
    <mergeCell ref="Y51:Y52"/>
    <mergeCell ref="Z51:Z52"/>
    <mergeCell ref="AA51:AA52"/>
    <mergeCell ref="AB51:AB52"/>
    <mergeCell ref="U45:U46"/>
    <mergeCell ref="V45:V46"/>
    <mergeCell ref="Q43:Q45"/>
    <mergeCell ref="M45:M46"/>
    <mergeCell ref="N45:N46"/>
    <mergeCell ref="O45:O46"/>
    <mergeCell ref="K39:K52"/>
    <mergeCell ref="L39:L44"/>
    <mergeCell ref="M39:M41"/>
    <mergeCell ref="N39:N41"/>
    <mergeCell ref="O39:O41"/>
    <mergeCell ref="P39:P41"/>
    <mergeCell ref="L45:L46"/>
    <mergeCell ref="P48:P49"/>
    <mergeCell ref="Q48:Q49"/>
    <mergeCell ref="P51:P52"/>
    <mergeCell ref="Q51:Q52"/>
    <mergeCell ref="F52:F53"/>
    <mergeCell ref="G52:G53"/>
    <mergeCell ref="G41:G44"/>
    <mergeCell ref="B43:B44"/>
    <mergeCell ref="C43:C44"/>
    <mergeCell ref="D43:D44"/>
    <mergeCell ref="E43:E44"/>
    <mergeCell ref="B45:B46"/>
    <mergeCell ref="C45:C46"/>
    <mergeCell ref="D45:D46"/>
    <mergeCell ref="E45:E46"/>
    <mergeCell ref="F45:F46"/>
    <mergeCell ref="R35:R36"/>
    <mergeCell ref="F32:F33"/>
    <mergeCell ref="G32:G33"/>
    <mergeCell ref="H32:H33"/>
    <mergeCell ref="I32:I33"/>
    <mergeCell ref="O32:O33"/>
    <mergeCell ref="P32:P33"/>
    <mergeCell ref="A38:A51"/>
    <mergeCell ref="B38:B41"/>
    <mergeCell ref="C40:C41"/>
    <mergeCell ref="D40:D41"/>
    <mergeCell ref="E40:E41"/>
    <mergeCell ref="F41:F44"/>
    <mergeCell ref="B35:B36"/>
    <mergeCell ref="C35:C36"/>
    <mergeCell ref="O35:O36"/>
    <mergeCell ref="G45:G46"/>
    <mergeCell ref="B49:B51"/>
    <mergeCell ref="C49:C51"/>
    <mergeCell ref="D50:D51"/>
    <mergeCell ref="E50:E51"/>
    <mergeCell ref="M42:M43"/>
    <mergeCell ref="O42:O43"/>
    <mergeCell ref="P43:P45"/>
    <mergeCell ref="F30:F31"/>
    <mergeCell ref="G30:G31"/>
    <mergeCell ref="K30:K31"/>
    <mergeCell ref="L30:L31"/>
    <mergeCell ref="M30:M31"/>
    <mergeCell ref="N30:N31"/>
    <mergeCell ref="P24:P26"/>
    <mergeCell ref="Q24:Q26"/>
    <mergeCell ref="P35:P36"/>
    <mergeCell ref="Q35:Q36"/>
    <mergeCell ref="A23:A36"/>
    <mergeCell ref="B23:B25"/>
    <mergeCell ref="F23:F24"/>
    <mergeCell ref="G23:G24"/>
    <mergeCell ref="H23:H24"/>
    <mergeCell ref="A9:A21"/>
    <mergeCell ref="F20:F21"/>
    <mergeCell ref="R24:R26"/>
    <mergeCell ref="B26:B27"/>
    <mergeCell ref="C26:C27"/>
    <mergeCell ref="D26:D27"/>
    <mergeCell ref="E26:E27"/>
    <mergeCell ref="F26:F29"/>
    <mergeCell ref="G26:G29"/>
    <mergeCell ref="L27:L28"/>
    <mergeCell ref="I23:I24"/>
    <mergeCell ref="K24:K29"/>
    <mergeCell ref="L24:L26"/>
    <mergeCell ref="M24:M26"/>
    <mergeCell ref="N24:N26"/>
    <mergeCell ref="O24:O26"/>
    <mergeCell ref="N27:N28"/>
    <mergeCell ref="O28:O30"/>
    <mergeCell ref="P28:P30"/>
    <mergeCell ref="F17:F18"/>
    <mergeCell ref="G17:G18"/>
    <mergeCell ref="O17:O18"/>
    <mergeCell ref="P17:P18"/>
    <mergeCell ref="N12:N13"/>
    <mergeCell ref="F13:F15"/>
    <mergeCell ref="G13:G15"/>
    <mergeCell ref="O13:O15"/>
    <mergeCell ref="P13:P15"/>
    <mergeCell ref="B15:B16"/>
    <mergeCell ref="C15:C16"/>
    <mergeCell ref="D15:D16"/>
    <mergeCell ref="E15:E16"/>
    <mergeCell ref="K15:K16"/>
    <mergeCell ref="M9:M11"/>
    <mergeCell ref="N9:N11"/>
    <mergeCell ref="O9:O11"/>
    <mergeCell ref="P9:P11"/>
    <mergeCell ref="B9:B14"/>
    <mergeCell ref="C9:C11"/>
    <mergeCell ref="D9:D11"/>
    <mergeCell ref="E9:E11"/>
    <mergeCell ref="F9:F11"/>
    <mergeCell ref="C12:C13"/>
    <mergeCell ref="E12:E13"/>
    <mergeCell ref="M15:M16"/>
    <mergeCell ref="N15:N16"/>
    <mergeCell ref="Q9:Q11"/>
    <mergeCell ref="R9:R11"/>
    <mergeCell ref="G9:G11"/>
    <mergeCell ref="H9:H11"/>
    <mergeCell ref="I9:I11"/>
    <mergeCell ref="J9:J21"/>
    <mergeCell ref="K9:K14"/>
    <mergeCell ref="L9:L11"/>
    <mergeCell ref="L12:L13"/>
    <mergeCell ref="L15:L16"/>
    <mergeCell ref="G20:G21"/>
    <mergeCell ref="H20:H21"/>
    <mergeCell ref="I20:I21"/>
    <mergeCell ref="O20:O21"/>
    <mergeCell ref="P20:P21"/>
    <mergeCell ref="Q20:Q21"/>
    <mergeCell ref="R20:R21"/>
    <mergeCell ref="A6:A8"/>
    <mergeCell ref="B6:E6"/>
    <mergeCell ref="F6:I6"/>
    <mergeCell ref="B7:D7"/>
    <mergeCell ref="E7:E8"/>
    <mergeCell ref="F7:H7"/>
    <mergeCell ref="I7:I8"/>
    <mergeCell ref="A1:B1"/>
    <mergeCell ref="C1:D1"/>
    <mergeCell ref="A2:I2"/>
    <mergeCell ref="A3:I3"/>
    <mergeCell ref="A4:I4"/>
    <mergeCell ref="A5:I5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★총괄표</vt:lpstr>
      <vt:lpstr>★본부세입</vt:lpstr>
      <vt:lpstr>★본부세출 _소계추가</vt:lpstr>
      <vt:lpstr>본부세출</vt:lpstr>
      <vt:lpstr>Sheet2</vt:lpstr>
      <vt:lpstr>Sheet2 (2)</vt:lpstr>
      <vt:lpstr>★본부세입!Print_Area</vt:lpstr>
      <vt:lpstr>'★본부세출 _소계추가'!Print_Area</vt:lpstr>
      <vt:lpstr>★총괄표!Print_Area</vt:lpstr>
      <vt:lpstr>본부세출!Print_Area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전정선</dc:creator>
  <cp:lastModifiedBy>io2</cp:lastModifiedBy>
  <cp:lastPrinted>2018-12-10T08:43:24Z</cp:lastPrinted>
  <dcterms:created xsi:type="dcterms:W3CDTF">2011-11-12T04:58:53Z</dcterms:created>
  <dcterms:modified xsi:type="dcterms:W3CDTF">2019-05-24T06:27:49Z</dcterms:modified>
</cp:coreProperties>
</file>