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735" yWindow="-270" windowWidth="11160" windowHeight="10260" tabRatio="944"/>
  </bookViews>
  <sheets>
    <sheet name="★총괄표" sheetId="56" r:id="rId1"/>
    <sheet name="본부세입" sheetId="54" r:id="rId2"/>
    <sheet name="본부세출" sheetId="55" r:id="rId3"/>
  </sheets>
  <definedNames>
    <definedName name="_xlnm.Print_Area" localSheetId="0">★총괄표!$A$1:$M$19</definedName>
    <definedName name="_xlnm.Print_Area" localSheetId="1">본부세입!$A$1:$H$25</definedName>
    <definedName name="_xlnm.Print_Area" localSheetId="2">본부세출!$A$1:$I$36</definedName>
    <definedName name="이용주">#REF!</definedName>
  </definedNames>
  <calcPr calcId="145621"/>
</workbook>
</file>

<file path=xl/calcChain.xml><?xml version="1.0" encoding="utf-8"?>
<calcChain xmlns="http://schemas.openxmlformats.org/spreadsheetml/2006/main">
  <c r="L18" i="56" l="1"/>
  <c r="L10" i="56"/>
  <c r="L11" i="56"/>
  <c r="L12" i="56"/>
  <c r="L13" i="56"/>
  <c r="L14" i="56"/>
  <c r="L15" i="56"/>
  <c r="L16" i="56"/>
  <c r="L17" i="56"/>
  <c r="K18" i="56"/>
  <c r="K17" i="56"/>
  <c r="K16" i="56"/>
  <c r="K15" i="56"/>
  <c r="K14" i="56"/>
  <c r="K13" i="56"/>
  <c r="K12" i="56"/>
  <c r="K11" i="56"/>
  <c r="K10" i="56"/>
  <c r="L9" i="56"/>
  <c r="K9" i="56"/>
  <c r="F10" i="56"/>
  <c r="F18" i="56"/>
  <c r="G18" i="56" s="1"/>
  <c r="F17" i="56"/>
  <c r="F16" i="56"/>
  <c r="F15" i="56"/>
  <c r="G15" i="56" s="1"/>
  <c r="F14" i="56"/>
  <c r="F13" i="56"/>
  <c r="E13" i="56"/>
  <c r="F12" i="56"/>
  <c r="E14" i="56"/>
  <c r="E10" i="56"/>
  <c r="E18" i="56"/>
  <c r="E17" i="56"/>
  <c r="E16" i="56"/>
  <c r="E15" i="56"/>
  <c r="E12" i="56"/>
  <c r="F11" i="56"/>
  <c r="F9" i="56"/>
  <c r="E11" i="56"/>
  <c r="E9" i="56"/>
  <c r="E19" i="56" l="1"/>
  <c r="G16" i="56"/>
  <c r="G17" i="56"/>
  <c r="F19" i="56"/>
  <c r="M9" i="56"/>
  <c r="M15" i="56"/>
  <c r="M11" i="56"/>
  <c r="G14" i="56"/>
  <c r="G13" i="56"/>
  <c r="G9" i="56"/>
  <c r="G12" i="56"/>
  <c r="G10" i="56"/>
  <c r="M13" i="56"/>
  <c r="M10" i="56"/>
  <c r="M18" i="56"/>
  <c r="M14" i="56"/>
  <c r="M17" i="56"/>
  <c r="K19" i="56"/>
  <c r="M12" i="56"/>
  <c r="L19" i="56"/>
  <c r="G11" i="56"/>
  <c r="M16" i="56"/>
  <c r="G8" i="55"/>
  <c r="G7" i="55"/>
  <c r="E36" i="55" l="1"/>
  <c r="D25" i="54"/>
  <c r="M19" i="56" l="1"/>
  <c r="G19" i="56"/>
  <c r="N19" i="56" l="1"/>
  <c r="F36" i="55"/>
  <c r="G35" i="55"/>
  <c r="G34" i="55"/>
  <c r="G33" i="55"/>
  <c r="G32" i="55"/>
  <c r="G31" i="55"/>
  <c r="G30" i="55"/>
  <c r="G29" i="55"/>
  <c r="G28" i="55"/>
  <c r="G27" i="55"/>
  <c r="G26" i="55"/>
  <c r="G25" i="55"/>
  <c r="G24" i="55"/>
  <c r="G23" i="55"/>
  <c r="G22" i="55"/>
  <c r="G21" i="55"/>
  <c r="G16" i="55"/>
  <c r="G15" i="55"/>
  <c r="G14" i="55"/>
  <c r="G13" i="55"/>
  <c r="G12" i="55"/>
  <c r="G11" i="55"/>
  <c r="G10" i="55"/>
  <c r="G9" i="55"/>
  <c r="G6" i="55"/>
  <c r="G5" i="55"/>
  <c r="E25" i="54"/>
  <c r="F25" i="54" s="1"/>
  <c r="F24" i="54"/>
  <c r="F23" i="54"/>
  <c r="F22" i="54"/>
  <c r="F21" i="54"/>
  <c r="F20" i="54"/>
  <c r="F19" i="54"/>
  <c r="F18" i="54"/>
  <c r="F17" i="54"/>
  <c r="F16" i="54"/>
  <c r="F15" i="54"/>
  <c r="F14" i="54"/>
  <c r="F13" i="54"/>
  <c r="F12" i="54"/>
  <c r="F11" i="54"/>
  <c r="F10" i="54"/>
  <c r="F9" i="54"/>
  <c r="G36" i="55" l="1"/>
</calcChain>
</file>

<file path=xl/sharedStrings.xml><?xml version="1.0" encoding="utf-8"?>
<sst xmlns="http://schemas.openxmlformats.org/spreadsheetml/2006/main" count="255" uniqueCount="214">
  <si>
    <t>(단위:원)</t>
  </si>
  <si>
    <t>구분</t>
  </si>
  <si>
    <t>세   출</t>
  </si>
  <si>
    <t>세   입</t>
  </si>
  <si>
    <t>과      목</t>
  </si>
  <si>
    <t>관</t>
  </si>
  <si>
    <t>항</t>
  </si>
  <si>
    <t>목</t>
  </si>
  <si>
    <t>01사무비</t>
  </si>
  <si>
    <t>11인건비</t>
  </si>
  <si>
    <t>11기본재산수입</t>
  </si>
  <si>
    <t>이자수입</t>
  </si>
  <si>
    <t>12업무추진비</t>
  </si>
  <si>
    <t>13운영비</t>
  </si>
  <si>
    <t>21시설비</t>
  </si>
  <si>
    <t>자산취득비</t>
  </si>
  <si>
    <t>03사업비</t>
  </si>
  <si>
    <t>33사업비</t>
  </si>
  <si>
    <t>04전출금</t>
  </si>
  <si>
    <t>41전출금</t>
  </si>
  <si>
    <t>지부전출금</t>
  </si>
  <si>
    <t>소계</t>
  </si>
  <si>
    <t>과  목</t>
  </si>
  <si>
    <t>총  계</t>
  </si>
  <si>
    <t>123 회의비</t>
  </si>
  <si>
    <t>증감</t>
  </si>
  <si>
    <t>     지출부/세출</t>
  </si>
  <si>
    <t>116사회보험료</t>
  </si>
  <si>
    <t>131여비</t>
  </si>
  <si>
    <t>133 공공요금</t>
  </si>
  <si>
    <t>134 제세공과금</t>
  </si>
  <si>
    <t xml:space="preserve">사회복지법인 YWCA 복지사업단  </t>
    <phoneticPr fontId="5" type="noConversion"/>
  </si>
  <si>
    <t>     수입부/세입</t>
  </si>
  <si>
    <t>                                                                    (단위: 원)</t>
    <phoneticPr fontId="5" type="noConversion"/>
  </si>
  <si>
    <t>2016년도
예산액</t>
    <phoneticPr fontId="5" type="noConversion"/>
  </si>
  <si>
    <t>증감사유</t>
    <phoneticPr fontId="5" type="noConversion"/>
  </si>
  <si>
    <t>산출근거</t>
    <phoneticPr fontId="5" type="noConversion"/>
  </si>
  <si>
    <t>01 재산수입</t>
    <phoneticPr fontId="5" type="noConversion"/>
  </si>
  <si>
    <t>11기본재산수입</t>
    <phoneticPr fontId="5" type="noConversion"/>
  </si>
  <si>
    <t>이자수입</t>
    <phoneticPr fontId="5" type="noConversion"/>
  </si>
  <si>
    <r>
      <t>기본재산 이자수입</t>
    </r>
    <r>
      <rPr>
        <sz val="10"/>
        <rFont val="굴림"/>
        <family val="3"/>
        <charset val="129"/>
      </rPr>
      <t>(복지사업단, 서울,부산지부)</t>
    </r>
    <phoneticPr fontId="5" type="noConversion"/>
  </si>
  <si>
    <t>02 사업수입</t>
    <phoneticPr fontId="5" type="noConversion"/>
  </si>
  <si>
    <t>21일반사업비</t>
    <phoneticPr fontId="5" type="noConversion"/>
  </si>
  <si>
    <t>CMS사업비</t>
    <phoneticPr fontId="5" type="noConversion"/>
  </si>
  <si>
    <t>23목적사업비준비비</t>
    <phoneticPr fontId="5" type="noConversion"/>
  </si>
  <si>
    <t>목적사업비준비금</t>
    <phoneticPr fontId="5" type="noConversion"/>
  </si>
  <si>
    <t>지역복지운동</t>
    <phoneticPr fontId="5" type="noConversion"/>
  </si>
  <si>
    <t>노인복지사업</t>
    <phoneticPr fontId="5" type="noConversion"/>
  </si>
  <si>
    <t>노인복지사업비(은학의집) 이월금</t>
    <phoneticPr fontId="5" type="noConversion"/>
  </si>
  <si>
    <t>YWCA 복지관장 
연구모임</t>
    <phoneticPr fontId="5" type="noConversion"/>
  </si>
  <si>
    <t>YWCA 어린이집 
원장연구모임</t>
    <phoneticPr fontId="5" type="noConversion"/>
  </si>
  <si>
    <t>YWCA 복지관직원연수</t>
    <phoneticPr fontId="5" type="noConversion"/>
  </si>
  <si>
    <t>격년진행</t>
    <phoneticPr fontId="5" type="noConversion"/>
  </si>
  <si>
    <t>YWCA 어린이집 직원연수</t>
    <phoneticPr fontId="5" type="noConversion"/>
  </si>
  <si>
    <t>YWCA 어린이집 교사 연수</t>
    <phoneticPr fontId="5" type="noConversion"/>
  </si>
  <si>
    <t>참가비 30명*100,000=3,000,000
참가비 45명*200,000=9,000,000</t>
    <phoneticPr fontId="5" type="noConversion"/>
  </si>
  <si>
    <t>04 보조금수입</t>
    <phoneticPr fontId="5" type="noConversion"/>
  </si>
  <si>
    <t>41 보조금수입</t>
    <phoneticPr fontId="5" type="noConversion"/>
  </si>
  <si>
    <t>414 기타보조금</t>
    <phoneticPr fontId="5" type="noConversion"/>
  </si>
  <si>
    <t>05 후원금수입</t>
    <phoneticPr fontId="5" type="noConversion"/>
  </si>
  <si>
    <t>51후원금수입</t>
    <phoneticPr fontId="5" type="noConversion"/>
  </si>
  <si>
    <t>후원금수입</t>
    <phoneticPr fontId="5" type="noConversion"/>
  </si>
  <si>
    <t>모금활동을 통한 후원금 확보</t>
    <phoneticPr fontId="5" type="noConversion"/>
  </si>
  <si>
    <t>07 전입금</t>
    <phoneticPr fontId="5" type="noConversion"/>
  </si>
  <si>
    <t>71전입금</t>
    <phoneticPr fontId="5" type="noConversion"/>
  </si>
  <si>
    <t>지부전입금</t>
    <phoneticPr fontId="5" type="noConversion"/>
  </si>
  <si>
    <t>울산지부*3,000,000=3,000,000</t>
    <phoneticPr fontId="5" type="noConversion"/>
  </si>
  <si>
    <t xml:space="preserve"> 08 이월금</t>
    <phoneticPr fontId="5" type="noConversion"/>
  </si>
  <si>
    <t>81이월금</t>
    <phoneticPr fontId="5" type="noConversion"/>
  </si>
  <si>
    <t>전년도이월금</t>
    <phoneticPr fontId="5" type="noConversion"/>
  </si>
  <si>
    <t>09 잡수입</t>
    <phoneticPr fontId="5" type="noConversion"/>
  </si>
  <si>
    <t>91잡수입</t>
    <phoneticPr fontId="5" type="noConversion"/>
  </si>
  <si>
    <t>기타예금이자수입 외</t>
    <phoneticPr fontId="5" type="noConversion"/>
  </si>
  <si>
    <t>법인세환급금, 예금이자</t>
    <phoneticPr fontId="5" type="noConversion"/>
  </si>
  <si>
    <t>예수금</t>
    <phoneticPr fontId="5" type="noConversion"/>
  </si>
  <si>
    <t>사회보험료 예수금</t>
    <phoneticPr fontId="5" type="noConversion"/>
  </si>
  <si>
    <t>가수금</t>
    <phoneticPr fontId="5" type="noConversion"/>
  </si>
  <si>
    <t>                                     (단위:원)</t>
    <phoneticPr fontId="5" type="noConversion"/>
  </si>
  <si>
    <t>과  목</t>
    <phoneticPr fontId="5" type="noConversion"/>
  </si>
  <si>
    <t>세목</t>
    <phoneticPr fontId="5" type="noConversion"/>
  </si>
  <si>
    <t>01 사무비</t>
    <phoneticPr fontId="5" type="noConversion"/>
  </si>
  <si>
    <t>11인건비</t>
    <phoneticPr fontId="5" type="noConversion"/>
  </si>
  <si>
    <t>111급여</t>
    <phoneticPr fontId="5" type="noConversion"/>
  </si>
  <si>
    <t>115퇴직적립금</t>
    <phoneticPr fontId="5" type="noConversion"/>
  </si>
  <si>
    <t>12업무추진비</t>
    <phoneticPr fontId="5" type="noConversion"/>
  </si>
  <si>
    <t>121기관운영비</t>
    <phoneticPr fontId="5" type="noConversion"/>
  </si>
  <si>
    <t>13운영비</t>
    <phoneticPr fontId="5" type="noConversion"/>
  </si>
  <si>
    <t>132수용비 및 
수수료</t>
    <phoneticPr fontId="5" type="noConversion"/>
  </si>
  <si>
    <t xml:space="preserve"> 전화요금 20,000*12 = 240,000
우편요금 10,000*12 = 120,000</t>
    <phoneticPr fontId="5" type="noConversion"/>
  </si>
  <si>
    <t>02 재산조성비</t>
    <phoneticPr fontId="5" type="noConversion"/>
  </si>
  <si>
    <t>21시설비</t>
    <phoneticPr fontId="5" type="noConversion"/>
  </si>
  <si>
    <t>212 자산취득비</t>
    <phoneticPr fontId="5" type="noConversion"/>
  </si>
  <si>
    <t xml:space="preserve">컴퓨터및 소프트웨어 구입비 </t>
    <phoneticPr fontId="5" type="noConversion"/>
  </si>
  <si>
    <t>03 사업비</t>
    <phoneticPr fontId="5" type="noConversion"/>
  </si>
  <si>
    <t>31사업비</t>
    <phoneticPr fontId="5" type="noConversion"/>
  </si>
  <si>
    <r>
      <rPr>
        <sz val="11"/>
        <rFont val="돋움"/>
        <family val="3"/>
        <charset val="129"/>
      </rPr>
      <t>법인기능 
연구조사</t>
    </r>
    <phoneticPr fontId="5" type="noConversion"/>
  </si>
  <si>
    <r>
      <rPr>
        <sz val="11"/>
        <rFont val="돋움"/>
        <family val="3"/>
        <charset val="129"/>
      </rPr>
      <t>은학의집 지원비</t>
    </r>
    <phoneticPr fontId="5" type="noConversion"/>
  </si>
  <si>
    <t>※2012년 연합회 지원
  은학의집 직원교육 및 발전 워크숍 등 
 행사 등 찬조 500,000</t>
    <phoneticPr fontId="5" type="noConversion"/>
  </si>
  <si>
    <r>
      <t xml:space="preserve">YWCA </t>
    </r>
    <r>
      <rPr>
        <sz val="11"/>
        <rFont val="돋움"/>
        <family val="3"/>
        <charset val="129"/>
      </rPr>
      <t>복지관장 연구모임</t>
    </r>
    <phoneticPr fontId="5" type="noConversion"/>
  </si>
  <si>
    <t xml:space="preserve"> 회의비 200,000*4회=800,000
  강사비 200,00*1회= 200,000
예비비 280,000</t>
    <phoneticPr fontId="5" type="noConversion"/>
  </si>
  <si>
    <r>
      <t xml:space="preserve">YWCA </t>
    </r>
    <r>
      <rPr>
        <sz val="11"/>
        <rFont val="돋움"/>
        <family val="3"/>
        <charset val="129"/>
      </rPr>
      <t>어린이집 
원장연구모임</t>
    </r>
    <phoneticPr fontId="5" type="noConversion"/>
  </si>
  <si>
    <t xml:space="preserve"> 회의비 250,000*4회=1,000,000
  강사비 200,00*2회=400,000</t>
    <phoneticPr fontId="5" type="noConversion"/>
  </si>
  <si>
    <r>
      <t xml:space="preserve">YWCA </t>
    </r>
    <r>
      <rPr>
        <sz val="11"/>
        <rFont val="돋움"/>
        <family val="3"/>
        <charset val="129"/>
      </rPr>
      <t>복지관 직원연수</t>
    </r>
    <phoneticPr fontId="5" type="noConversion"/>
  </si>
  <si>
    <r>
      <t xml:space="preserve">YWCA </t>
    </r>
    <r>
      <rPr>
        <sz val="11"/>
        <rFont val="돋움"/>
        <family val="3"/>
        <charset val="129"/>
      </rPr>
      <t>어린이집 
교사 연수</t>
    </r>
    <phoneticPr fontId="5" type="noConversion"/>
  </si>
  <si>
    <t xml:space="preserve">  숙박비 80,000*15실*2박=2,400,000
숙박비 60,000*15실*1박=900,000
  식비 10,000*7식*40명=2,800,000
식비 10,000*4식*40명=1,600,000
  강사비 300,000*3명=900,000
  자료제작비 5,000*50권*2회=500,000
  간식비 5,000*40명*2회=400,000
버스대절 300,000*3일=900,000
주유 및 주차 300,000
 행정비 100,000
 예비비 200,000</t>
    <phoneticPr fontId="5" type="noConversion"/>
  </si>
  <si>
    <r>
      <t xml:space="preserve">YWCA </t>
    </r>
    <r>
      <rPr>
        <sz val="11"/>
        <rFont val="돋움"/>
        <family val="3"/>
        <charset val="129"/>
      </rPr>
      <t>어린이집 직원연수</t>
    </r>
    <phoneticPr fontId="5" type="noConversion"/>
  </si>
  <si>
    <t xml:space="preserve">   은행, 금융결제원 수수료 3,800,000*12=45,600,000
  회원Y 후원자관리 및 CMS교육비 500,000</t>
    <phoneticPr fontId="5" type="noConversion"/>
  </si>
  <si>
    <r>
      <rPr>
        <sz val="11"/>
        <rFont val="돋움"/>
        <family val="3"/>
        <charset val="129"/>
      </rPr>
      <t>목적사업비준비금</t>
    </r>
    <phoneticPr fontId="5" type="noConversion"/>
  </si>
  <si>
    <t>04 전출금</t>
    <phoneticPr fontId="5" type="noConversion"/>
  </si>
  <si>
    <t>41전출금</t>
    <phoneticPr fontId="5" type="noConversion"/>
  </si>
  <si>
    <t>411서울지부사업비</t>
    <phoneticPr fontId="5" type="noConversion"/>
  </si>
  <si>
    <t>이율하락</t>
    <phoneticPr fontId="5" type="noConversion"/>
  </si>
  <si>
    <t>서울지부 전출금</t>
    <phoneticPr fontId="5" type="noConversion"/>
  </si>
  <si>
    <t>412부산지부사업비</t>
    <phoneticPr fontId="5" type="noConversion"/>
  </si>
  <si>
    <t>부산지부 전출금</t>
    <phoneticPr fontId="5" type="noConversion"/>
  </si>
  <si>
    <t>07 잡지출</t>
    <phoneticPr fontId="5" type="noConversion"/>
  </si>
  <si>
    <t>잡지출</t>
    <phoneticPr fontId="5" type="noConversion"/>
  </si>
  <si>
    <t>711잡지출</t>
    <phoneticPr fontId="5" type="noConversion"/>
  </si>
  <si>
    <t>정기예금 이자 선납세금 은행수수료= 4,000,000</t>
    <phoneticPr fontId="5" type="noConversion"/>
  </si>
  <si>
    <t>08 예비비</t>
    <phoneticPr fontId="5" type="noConversion"/>
  </si>
  <si>
    <t>81예비비</t>
    <phoneticPr fontId="5" type="noConversion"/>
  </si>
  <si>
    <t>811예비비</t>
    <phoneticPr fontId="5" type="noConversion"/>
  </si>
  <si>
    <t>09 예수금</t>
    <phoneticPr fontId="5" type="noConversion"/>
  </si>
  <si>
    <t>91 예수금</t>
    <phoneticPr fontId="5" type="noConversion"/>
  </si>
  <si>
    <t>10차기이월</t>
    <phoneticPr fontId="5" type="noConversion"/>
  </si>
  <si>
    <t>1.총괄표</t>
    <phoneticPr fontId="5" type="noConversion"/>
  </si>
  <si>
    <t>사업비</t>
    <phoneticPr fontId="5" type="noConversion"/>
  </si>
  <si>
    <t>08예비비</t>
    <phoneticPr fontId="5" type="noConversion"/>
  </si>
  <si>
    <t>예비비</t>
    <phoneticPr fontId="5" type="noConversion"/>
  </si>
  <si>
    <t>07잡지출</t>
    <phoneticPr fontId="5" type="noConversion"/>
  </si>
  <si>
    <t>01재산수입</t>
    <phoneticPr fontId="5" type="noConversion"/>
  </si>
  <si>
    <t>02재산
조성비</t>
    <phoneticPr fontId="5" type="noConversion"/>
  </si>
  <si>
    <t>사회복지법인 YWCA 복지사업단</t>
    <phoneticPr fontId="5" type="noConversion"/>
  </si>
  <si>
    <t>법
인
회
계</t>
    <phoneticPr fontId="5" type="noConversion"/>
  </si>
  <si>
    <t>117기타후생경비</t>
    <phoneticPr fontId="5" type="noConversion"/>
  </si>
  <si>
    <t>124직원교육비</t>
    <phoneticPr fontId="5" type="noConversion"/>
  </si>
  <si>
    <t>311정책연구비</t>
    <phoneticPr fontId="5" type="noConversion"/>
  </si>
  <si>
    <r>
      <t>312</t>
    </r>
    <r>
      <rPr>
        <sz val="11"/>
        <rFont val="맑은 고딕"/>
        <family val="3"/>
        <charset val="129"/>
      </rPr>
      <t>노인복지사업</t>
    </r>
    <phoneticPr fontId="5" type="noConversion"/>
  </si>
  <si>
    <t xml:space="preserve">313지역복지운동
</t>
    <phoneticPr fontId="5" type="noConversion"/>
  </si>
  <si>
    <r>
      <t>314</t>
    </r>
    <r>
      <rPr>
        <sz val="11"/>
        <rFont val="맑은 고딕"/>
        <family val="3"/>
        <charset val="129"/>
      </rPr>
      <t>교육사업비</t>
    </r>
    <phoneticPr fontId="5" type="noConversion"/>
  </si>
  <si>
    <r>
      <t>315CMS</t>
    </r>
    <r>
      <rPr>
        <sz val="11"/>
        <rFont val="맑은 고딕"/>
        <family val="3"/>
        <charset val="129"/>
      </rPr>
      <t>사업비</t>
    </r>
    <phoneticPr fontId="5" type="noConversion"/>
  </si>
  <si>
    <t>316목적사업비준비금</t>
    <phoneticPr fontId="5" type="noConversion"/>
  </si>
  <si>
    <t>911예수금</t>
    <phoneticPr fontId="5" type="noConversion"/>
  </si>
  <si>
    <t>71잡지출</t>
    <phoneticPr fontId="5" type="noConversion"/>
  </si>
  <si>
    <t>101차기이월</t>
    <phoneticPr fontId="5" type="noConversion"/>
  </si>
  <si>
    <t>1011차기이월금</t>
    <phoneticPr fontId="5" type="noConversion"/>
  </si>
  <si>
    <t>추가인력 채용</t>
    <phoneticPr fontId="5" type="noConversion"/>
  </si>
  <si>
    <t>예산액</t>
    <phoneticPr fontId="5" type="noConversion"/>
  </si>
  <si>
    <t>2016년</t>
    <phoneticPr fontId="5" type="noConversion"/>
  </si>
  <si>
    <t>증감</t>
    <phoneticPr fontId="5" type="noConversion"/>
  </si>
  <si>
    <t>91예수금</t>
    <phoneticPr fontId="5" type="noConversion"/>
  </si>
  <si>
    <t>91예수금</t>
    <phoneticPr fontId="5" type="noConversion"/>
  </si>
  <si>
    <t xml:space="preserve"> </t>
    <phoneticPr fontId="5" type="noConversion"/>
  </si>
  <si>
    <t>급여, 퇴직적립금, 보험비</t>
    <phoneticPr fontId="5" type="noConversion"/>
  </si>
  <si>
    <t>기관운영비,회의비, 직원교육비</t>
    <phoneticPr fontId="5" type="noConversion"/>
  </si>
  <si>
    <t>기타후생경비</t>
    <phoneticPr fontId="5" type="noConversion"/>
  </si>
  <si>
    <t>02사업수입</t>
    <phoneticPr fontId="5" type="noConversion"/>
  </si>
  <si>
    <t>21일반사업비</t>
    <phoneticPr fontId="5" type="noConversion"/>
  </si>
  <si>
    <t>CMS사업비</t>
    <phoneticPr fontId="5" type="noConversion"/>
  </si>
  <si>
    <t>목적사업준비비</t>
    <phoneticPr fontId="5" type="noConversion"/>
  </si>
  <si>
    <t>지역복지운동</t>
    <phoneticPr fontId="5" type="noConversion"/>
  </si>
  <si>
    <t>04보조금</t>
    <phoneticPr fontId="5" type="noConversion"/>
  </si>
  <si>
    <t>41보조금</t>
    <phoneticPr fontId="5" type="noConversion"/>
  </si>
  <si>
    <t>기타보조금</t>
    <phoneticPr fontId="5" type="noConversion"/>
  </si>
  <si>
    <t>05후원금</t>
    <phoneticPr fontId="5" type="noConversion"/>
  </si>
  <si>
    <t>51후원금</t>
    <phoneticPr fontId="5" type="noConversion"/>
  </si>
  <si>
    <t>후원금</t>
    <phoneticPr fontId="5" type="noConversion"/>
  </si>
  <si>
    <t>07전입금</t>
    <phoneticPr fontId="5" type="noConversion"/>
  </si>
  <si>
    <t>71전입금</t>
    <phoneticPr fontId="5" type="noConversion"/>
  </si>
  <si>
    <t>전입금</t>
    <phoneticPr fontId="5" type="noConversion"/>
  </si>
  <si>
    <t>08이월금</t>
    <phoneticPr fontId="5" type="noConversion"/>
  </si>
  <si>
    <t>81이월금</t>
    <phoneticPr fontId="5" type="noConversion"/>
  </si>
  <si>
    <t>이월금</t>
    <phoneticPr fontId="5" type="noConversion"/>
  </si>
  <si>
    <t>09잡수입</t>
    <phoneticPr fontId="5" type="noConversion"/>
  </si>
  <si>
    <t>91잡수입</t>
    <phoneticPr fontId="5" type="noConversion"/>
  </si>
  <si>
    <t>잡수입</t>
    <phoneticPr fontId="5" type="noConversion"/>
  </si>
  <si>
    <t>10예수금</t>
    <phoneticPr fontId="5" type="noConversion"/>
  </si>
  <si>
    <t>23목적사업준빕비</t>
    <phoneticPr fontId="5" type="noConversion"/>
  </si>
  <si>
    <t>24지역복지운동</t>
    <phoneticPr fontId="5" type="noConversion"/>
  </si>
  <si>
    <t>101예수금</t>
    <phoneticPr fontId="5" type="noConversion"/>
  </si>
  <si>
    <t>여비, 수용비, 공공요금, 제세공과금</t>
    <phoneticPr fontId="5" type="noConversion"/>
  </si>
  <si>
    <t>감사 및 세무신고 수수료,
이사변경관련 등기변경 
수수료 증가</t>
    <phoneticPr fontId="5" type="noConversion"/>
  </si>
  <si>
    <t>서울보증보험비,법인주민세등</t>
    <phoneticPr fontId="5" type="noConversion"/>
  </si>
  <si>
    <t>서울보증보험가입</t>
    <phoneticPr fontId="5" type="noConversion"/>
  </si>
  <si>
    <t xml:space="preserve"> 감사수수료 및 세무신고수수료 3,200,000
  등기변경수수료등 1,500,000
  사무용품비 200,000
  인터넷설치비 400,000  
소모품비 100,000
  인쇄비  100,000</t>
    <phoneticPr fontId="5" type="noConversion"/>
  </si>
  <si>
    <t>이사회 회의비 120,000*4회=480,000 
 이사 교통비 지원 100,000*4회*1명=400,000
연석회의비 200,000*2=400,000
  지부 실무자 회의비 100,000*1회=100,000
 회계 감사 식대 100,000*1회=100,000 
  기타 회의 420,000</t>
    <phoneticPr fontId="5" type="noConversion"/>
  </si>
  <si>
    <t xml:space="preserve">  직원 직무 등 외부교육 200,000</t>
    <phoneticPr fontId="5" type="noConversion"/>
  </si>
  <si>
    <t xml:space="preserve"> 여비교통비 300,000
기타 여비 166,013</t>
    <phoneticPr fontId="5" type="noConversion"/>
  </si>
  <si>
    <t> 2017년도 본부사무국 예산(안)</t>
    <phoneticPr fontId="5" type="noConversion"/>
  </si>
  <si>
    <t>격년진행</t>
    <phoneticPr fontId="5" type="noConversion"/>
  </si>
  <si>
    <r>
      <t xml:space="preserve">격년진행 </t>
    </r>
    <r>
      <rPr>
        <sz val="11"/>
        <rFont val="돋움"/>
        <family val="3"/>
        <charset val="129"/>
      </rPr>
      <t>2016년 진행</t>
    </r>
    <phoneticPr fontId="5" type="noConversion"/>
  </si>
  <si>
    <t>격년진행 2015년 진행</t>
    <phoneticPr fontId="5" type="noConversion"/>
  </si>
  <si>
    <t>2016년 처음 진행</t>
    <phoneticPr fontId="5" type="noConversion"/>
  </si>
  <si>
    <t>2017년
예산액</t>
    <phoneticPr fontId="5" type="noConversion"/>
  </si>
  <si>
    <t>2017년</t>
    <phoneticPr fontId="5" type="noConversion"/>
  </si>
  <si>
    <t>2017년</t>
    <phoneticPr fontId="5" type="noConversion"/>
  </si>
  <si>
    <t>증감</t>
    <phoneticPr fontId="5" type="noConversion"/>
  </si>
  <si>
    <t xml:space="preserve"> 1회(연찬회) 진행되었음</t>
    <phoneticPr fontId="5" type="noConversion"/>
  </si>
  <si>
    <t>직원1: 3,000,000*12월=36,000,000
직원2: 2,500,000*12월=30,000,000</t>
    <phoneticPr fontId="5" type="noConversion"/>
  </si>
  <si>
    <t>직원1: 3,000,000
직원2:,2,500,000</t>
    <phoneticPr fontId="5" type="noConversion"/>
  </si>
  <si>
    <t>4대보험(건강보험료,국민연금,고용보험,산재보험)
직원1: 3,000,000*10%*12월=3,600,000
직원2: 2,500,000*10%*12월=3,000,000</t>
    <phoneticPr fontId="5" type="noConversion"/>
  </si>
  <si>
    <t>2016년 결산된 금액으로 수정 예정</t>
    <phoneticPr fontId="5" type="noConversion"/>
  </si>
  <si>
    <t>예산 삭제</t>
    <phoneticPr fontId="5" type="noConversion"/>
  </si>
  <si>
    <t>2017년도
예산액</t>
    <phoneticPr fontId="5" type="noConversion"/>
  </si>
  <si>
    <t>대외비 1,000,000
경조사비 500,000</t>
    <phoneticPr fontId="5" type="noConversion"/>
  </si>
  <si>
    <t>6,220,000*12=74,640,000</t>
    <phoneticPr fontId="5" type="noConversion"/>
  </si>
  <si>
    <t>참가자 16명*31,250원*4회=2,000,000</t>
    <phoneticPr fontId="5" type="noConversion"/>
  </si>
  <si>
    <t>참가자 20명*43,750*4회=3,500,000</t>
    <phoneticPr fontId="5" type="noConversion"/>
  </si>
  <si>
    <t>조사비 200,000
  회의비 100,000*3회= 600,000
  예비비  200,000</t>
    <phoneticPr fontId="5" type="noConversion"/>
  </si>
  <si>
    <t>2017년도 예산 총괄표(안)</t>
    <phoneticPr fontId="5" type="noConversion"/>
  </si>
  <si>
    <t>2017. 1. 1 ~ 12. 31</t>
    <phoneticPr fontId="5" type="noConversion"/>
  </si>
  <si>
    <t>2017. 1. 1 ～ 12. 31</t>
    <phoneticPr fontId="5" type="noConversion"/>
  </si>
  <si>
    <t>예수금(예산삭제)</t>
    <phoneticPr fontId="5" type="noConversion"/>
  </si>
  <si>
    <t>예수금(예산삭제)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</si>
</sst>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176" formatCode="#,##0_ "/>
    <numFmt numFmtId="177" formatCode="#,##0_);[Red]\(#,##0\)"/>
    <numFmt numFmtId="178" formatCode="0_ "/>
    <numFmt numFmtId="179" formatCode="_-* #,##0&quot;₩&quot;&quot;₩&quot;&quot;₩&quot;&quot;₩&quot;&quot;₩&quot;&quot;₩&quot;&quot;₩&quot;\ _F_-;&quot;₩&quot;&quot;₩&quot;&quot;₩&quot;&quot;₩&quot;&quot;₩&quot;&quot;₩&quot;&quot;₩&quot;\-* #,##0&quot;₩&quot;&quot;₩&quot;&quot;₩&quot;&quot;₩&quot;&quot;₩&quot;&quot;₩&quot;&quot;₩&quot;\ _F_-;_-* &quot;-&quot;&quot;₩&quot;&quot;₩&quot;&quot;₩&quot;&quot;₩&quot;&quot;₩&quot;&quot;₩&quot;&quot;₩&quot;\ _F_-;_-@_-"/>
    <numFmt numFmtId="180" formatCode="_-* #,##0.00&quot;₩&quot;&quot;₩&quot;&quot;₩&quot;&quot;₩&quot;&quot;₩&quot;&quot;₩&quot;&quot;₩&quot;\ _F_-;&quot;₩&quot;&quot;₩&quot;&quot;₩&quot;&quot;₩&quot;&quot;₩&quot;&quot;₩&quot;&quot;₩&quot;\-* #,##0.00&quot;₩&quot;&quot;₩&quot;&quot;₩&quot;&quot;₩&quot;&quot;₩&quot;&quot;₩&quot;&quot;₩&quot;\ _F_-;_-* &quot;-&quot;??&quot;₩&quot;&quot;₩&quot;&quot;₩&quot;&quot;₩&quot;&quot;₩&quot;&quot;₩&quot;&quot;₩&quot;\ _F_-;_-@_-"/>
    <numFmt numFmtId="181" formatCode="_-* #,##0&quot;₩&quot;&quot;₩&quot;&quot;₩&quot;&quot;₩&quot;&quot;₩&quot;&quot;₩&quot;&quot;₩&quot;\ &quot;F&quot;_-;&quot;₩&quot;&quot;₩&quot;&quot;₩&quot;&quot;₩&quot;&quot;₩&quot;&quot;₩&quot;&quot;₩&quot;\-* #,##0&quot;₩&quot;&quot;₩&quot;&quot;₩&quot;&quot;₩&quot;&quot;₩&quot;&quot;₩&quot;&quot;₩&quot;\ &quot;F&quot;_-;_-* &quot;-&quot;&quot;₩&quot;&quot;₩&quot;&quot;₩&quot;&quot;₩&quot;&quot;₩&quot;&quot;₩&quot;&quot;₩&quot;\ &quot;F&quot;_-;_-@_-"/>
    <numFmt numFmtId="182" formatCode="_-* #,##0.00&quot;₩&quot;&quot;₩&quot;&quot;₩&quot;&quot;₩&quot;&quot;₩&quot;&quot;₩&quot;&quot;₩&quot;\ &quot;F&quot;_-;&quot;₩&quot;&quot;₩&quot;&quot;₩&quot;&quot;₩&quot;&quot;₩&quot;&quot;₩&quot;&quot;₩&quot;\-* #,##0.00&quot;₩&quot;&quot;₩&quot;&quot;₩&quot;&quot;₩&quot;&quot;₩&quot;&quot;₩&quot;&quot;₩&quot;\ &quot;F&quot;_-;_-* &quot;-&quot;??&quot;₩&quot;&quot;₩&quot;&quot;₩&quot;&quot;₩&quot;&quot;₩&quot;&quot;₩&quot;&quot;₩&quot;\ &quot;F&quot;_-;_-@_-"/>
  </numFmts>
  <fonts count="35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name val="굴림"/>
      <family val="3"/>
      <charset val="129"/>
    </font>
    <font>
      <b/>
      <sz val="10"/>
      <color indexed="8"/>
      <name val="바탕"/>
      <family val="1"/>
      <charset val="129"/>
    </font>
    <font>
      <sz val="10"/>
      <name val="바탕"/>
      <family val="1"/>
      <charset val="129"/>
    </font>
    <font>
      <b/>
      <sz val="10"/>
      <name val="바탕"/>
      <family val="1"/>
      <charset val="129"/>
    </font>
    <font>
      <sz val="11"/>
      <name val="바탕"/>
      <family val="1"/>
      <charset val="129"/>
    </font>
    <font>
      <u/>
      <sz val="13"/>
      <color indexed="8"/>
      <name val="휴먼고딕,한컴돋움"/>
      <family val="3"/>
      <charset val="129"/>
    </font>
    <font>
      <b/>
      <u/>
      <sz val="20"/>
      <color indexed="8"/>
      <name val="휴먼고딕,한컴돋움"/>
      <family val="3"/>
      <charset val="129"/>
    </font>
    <font>
      <sz val="12"/>
      <color indexed="8"/>
      <name val="바탕"/>
      <family val="1"/>
      <charset val="129"/>
    </font>
    <font>
      <sz val="13"/>
      <color indexed="8"/>
      <name val="바탕"/>
      <family val="1"/>
      <charset val="129"/>
    </font>
    <font>
      <b/>
      <sz val="12"/>
      <color indexed="8"/>
      <name val="한양중고딕,한컴돋움"/>
      <family val="3"/>
      <charset val="129"/>
    </font>
    <font>
      <b/>
      <sz val="11"/>
      <color indexed="8"/>
      <name val="한양중고딕,한컴돋움"/>
      <family val="3"/>
      <charset val="129"/>
    </font>
    <font>
      <sz val="11"/>
      <name val="굴림"/>
      <family val="3"/>
      <charset val="129"/>
    </font>
    <font>
      <sz val="11"/>
      <color indexed="8"/>
      <name val="돋움"/>
      <family val="3"/>
      <charset val="129"/>
    </font>
    <font>
      <b/>
      <sz val="11"/>
      <color indexed="8"/>
      <name val="돋움"/>
      <family val="3"/>
      <charset val="129"/>
    </font>
    <font>
      <sz val="11"/>
      <name val="돋움"/>
      <family val="3"/>
    </font>
    <font>
      <sz val="10"/>
      <name val="Times New Roman"/>
      <family val="1"/>
    </font>
    <font>
      <sz val="11"/>
      <name val="한양중고딕,한컴돋움"/>
      <family val="3"/>
      <charset val="129"/>
    </font>
    <font>
      <b/>
      <sz val="11"/>
      <name val="돋움"/>
      <family val="3"/>
      <charset val="129"/>
    </font>
    <font>
      <sz val="13"/>
      <color indexed="8"/>
      <name val="돋움"/>
      <family val="3"/>
      <charset val="129"/>
    </font>
    <font>
      <sz val="11"/>
      <name val="맑은 고딕"/>
      <family val="3"/>
      <charset val="129"/>
    </font>
    <font>
      <sz val="11"/>
      <name val="한컴돋움"/>
      <family val="1"/>
      <charset val="129"/>
    </font>
    <font>
      <b/>
      <sz val="12"/>
      <name val="한양중고딕,한컴돋움"/>
      <family val="3"/>
      <charset val="129"/>
    </font>
    <font>
      <b/>
      <sz val="11"/>
      <name val="굴림"/>
      <family val="3"/>
      <charset val="129"/>
    </font>
    <font>
      <b/>
      <sz val="11"/>
      <name val="한양중고딕,한컴돋움"/>
      <family val="3"/>
      <charset val="129"/>
    </font>
    <font>
      <b/>
      <sz val="9"/>
      <name val="바탕"/>
      <family val="1"/>
      <charset val="129"/>
    </font>
    <font>
      <u/>
      <sz val="16.2"/>
      <color indexed="8"/>
      <name val="바탕"/>
      <family val="1"/>
      <charset val="129"/>
    </font>
    <font>
      <b/>
      <u/>
      <sz val="19"/>
      <color indexed="8"/>
      <name val="바탕"/>
      <family val="1"/>
      <charset val="129"/>
    </font>
    <font>
      <sz val="12.4"/>
      <color indexed="8"/>
      <name val="바탕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5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3" fillId="0" borderId="0">
      <alignment vertical="center"/>
    </xf>
    <xf numFmtId="0" fontId="4" fillId="0" borderId="0"/>
    <xf numFmtId="0" fontId="4" fillId="0" borderId="0"/>
    <xf numFmtId="41" fontId="4" fillId="0" borderId="0" applyFont="0" applyFill="0" applyBorder="0" applyAlignment="0" applyProtection="0">
      <alignment vertical="center"/>
    </xf>
    <xf numFmtId="0" fontId="21" fillId="0" borderId="0"/>
    <xf numFmtId="41" fontId="2" fillId="0" borderId="0" applyFont="0" applyFill="0" applyBorder="0" applyAlignment="0" applyProtection="0">
      <alignment vertical="center"/>
    </xf>
    <xf numFmtId="179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0" fontId="22" fillId="0" borderId="0"/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8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176" fontId="0" fillId="2" borderId="16" xfId="0" applyNumberFormat="1" applyFont="1" applyFill="1" applyBorder="1">
      <alignment vertical="center"/>
    </xf>
    <xf numFmtId="176" fontId="24" fillId="3" borderId="16" xfId="0" applyNumberFormat="1" applyFont="1" applyFill="1" applyBorder="1" applyAlignment="1">
      <alignment horizontal="right" vertical="center" wrapText="1"/>
    </xf>
    <xf numFmtId="176" fontId="24" fillId="3" borderId="16" xfId="0" applyNumberFormat="1" applyFont="1" applyFill="1" applyBorder="1">
      <alignment vertical="center"/>
    </xf>
    <xf numFmtId="176" fontId="24" fillId="3" borderId="16" xfId="1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horizontal="center" vertical="center"/>
    </xf>
    <xf numFmtId="41" fontId="4" fillId="2" borderId="0" xfId="1" applyFill="1">
      <alignment vertical="center"/>
    </xf>
    <xf numFmtId="0" fontId="16" fillId="3" borderId="29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8" fillId="2" borderId="29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41" fontId="4" fillId="2" borderId="16" xfId="1" applyFont="1" applyFill="1" applyBorder="1" applyAlignment="1">
      <alignment horizontal="right" vertical="center"/>
    </xf>
    <xf numFmtId="41" fontId="4" fillId="2" borderId="8" xfId="1" applyFont="1" applyFill="1" applyBorder="1" applyAlignment="1">
      <alignment horizontal="right" vertical="center"/>
    </xf>
    <xf numFmtId="176" fontId="18" fillId="2" borderId="8" xfId="1" applyNumberFormat="1" applyFont="1" applyFill="1" applyBorder="1" applyAlignment="1">
      <alignment horizontal="right" vertical="center"/>
    </xf>
    <xf numFmtId="41" fontId="18" fillId="2" borderId="16" xfId="1" applyFont="1" applyFill="1" applyBorder="1" applyAlignment="1">
      <alignment horizontal="right" vertical="center" wrapText="1"/>
    </xf>
    <xf numFmtId="41" fontId="18" fillId="2" borderId="31" xfId="1" applyFont="1" applyFill="1" applyBorder="1" applyAlignment="1">
      <alignment horizontal="right" vertical="center" wrapText="1"/>
    </xf>
    <xf numFmtId="41" fontId="18" fillId="2" borderId="8" xfId="1" applyFont="1" applyFill="1" applyBorder="1" applyAlignment="1">
      <alignment horizontal="right" vertical="center"/>
    </xf>
    <xf numFmtId="41" fontId="23" fillId="2" borderId="31" xfId="1" applyFont="1" applyFill="1" applyBorder="1" applyAlignment="1">
      <alignment horizontal="right" vertical="center" wrapText="1"/>
    </xf>
    <xf numFmtId="41" fontId="4" fillId="2" borderId="31" xfId="1" applyFont="1" applyFill="1" applyBorder="1" applyAlignment="1">
      <alignment horizontal="right" vertical="center"/>
    </xf>
    <xf numFmtId="0" fontId="18" fillId="2" borderId="2" xfId="0" applyFont="1" applyFill="1" applyBorder="1" applyAlignment="1">
      <alignment horizontal="center" vertical="center" wrapText="1"/>
    </xf>
    <xf numFmtId="41" fontId="4" fillId="2" borderId="31" xfId="1" applyFont="1" applyFill="1" applyBorder="1" applyAlignment="1">
      <alignment horizontal="right" vertical="center" wrapText="1"/>
    </xf>
    <xf numFmtId="0" fontId="18" fillId="2" borderId="33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0" fillId="2" borderId="32" xfId="0" applyFont="1" applyFill="1" applyBorder="1" applyAlignment="1">
      <alignment horizontal="center" vertical="center" wrapText="1"/>
    </xf>
    <xf numFmtId="0" fontId="18" fillId="2" borderId="32" xfId="0" applyFont="1" applyFill="1" applyBorder="1" applyAlignment="1">
      <alignment horizontal="center" vertical="center" wrapText="1"/>
    </xf>
    <xf numFmtId="41" fontId="18" fillId="2" borderId="26" xfId="1" applyFont="1" applyFill="1" applyBorder="1" applyAlignment="1">
      <alignment horizontal="right" vertical="center" wrapText="1"/>
    </xf>
    <xf numFmtId="0" fontId="0" fillId="2" borderId="2" xfId="0" applyFont="1" applyFill="1" applyBorder="1" applyAlignment="1">
      <alignment horizontal="center" vertical="center"/>
    </xf>
    <xf numFmtId="41" fontId="4" fillId="2" borderId="2" xfId="1" applyFont="1" applyFill="1" applyBorder="1">
      <alignment vertical="center"/>
    </xf>
    <xf numFmtId="41" fontId="4" fillId="2" borderId="2" xfId="1" applyFont="1" applyFill="1" applyBorder="1" applyAlignment="1">
      <alignment vertical="center" wrapText="1"/>
    </xf>
    <xf numFmtId="41" fontId="24" fillId="3" borderId="22" xfId="1" applyFont="1" applyFill="1" applyBorder="1">
      <alignment vertical="center"/>
    </xf>
    <xf numFmtId="176" fontId="29" fillId="3" borderId="8" xfId="1" applyNumberFormat="1" applyFont="1" applyFill="1" applyBorder="1" applyAlignment="1">
      <alignment horizontal="right" vertical="center"/>
    </xf>
    <xf numFmtId="41" fontId="29" fillId="3" borderId="15" xfId="1" applyFont="1" applyFill="1" applyBorder="1" applyAlignment="1">
      <alignment horizontal="right" vertical="center" wrapText="1"/>
    </xf>
    <xf numFmtId="41" fontId="30" fillId="3" borderId="25" xfId="1" applyFont="1" applyFill="1" applyBorder="1" applyAlignment="1">
      <alignment horizontal="right" vertical="center" wrapText="1"/>
    </xf>
    <xf numFmtId="41" fontId="4" fillId="2" borderId="0" xfId="1" applyFont="1" applyFill="1">
      <alignment vertical="center"/>
    </xf>
    <xf numFmtId="0" fontId="27" fillId="2" borderId="0" xfId="0" applyFont="1" applyFill="1">
      <alignment vertical="center"/>
    </xf>
    <xf numFmtId="178" fontId="0" fillId="2" borderId="0" xfId="0" applyNumberFormat="1" applyFill="1">
      <alignment vertical="center"/>
    </xf>
    <xf numFmtId="0" fontId="20" fillId="3" borderId="16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left" vertical="center"/>
    </xf>
    <xf numFmtId="0" fontId="0" fillId="2" borderId="2" xfId="0" applyFont="1" applyFill="1" applyBorder="1">
      <alignment vertical="center"/>
    </xf>
    <xf numFmtId="176" fontId="4" fillId="2" borderId="16" xfId="1" applyNumberFormat="1" applyFont="1" applyFill="1" applyBorder="1" applyAlignment="1">
      <alignment horizontal="right" vertical="center" wrapText="1"/>
    </xf>
    <xf numFmtId="176" fontId="0" fillId="2" borderId="16" xfId="0" applyNumberFormat="1" applyFont="1" applyFill="1" applyBorder="1" applyAlignment="1">
      <alignment horizontal="right" vertical="center" wrapText="1"/>
    </xf>
    <xf numFmtId="0" fontId="0" fillId="2" borderId="16" xfId="0" applyFont="1" applyFill="1" applyBorder="1" applyAlignment="1">
      <alignment horizontal="right" vertical="center" wrapText="1"/>
    </xf>
    <xf numFmtId="0" fontId="19" fillId="2" borderId="19" xfId="0" applyFont="1" applyFill="1" applyBorder="1" applyAlignment="1">
      <alignment horizontal="left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left" vertical="center"/>
    </xf>
    <xf numFmtId="0" fontId="0" fillId="2" borderId="14" xfId="0" applyFont="1" applyFill="1" applyBorder="1" applyAlignment="1">
      <alignment vertical="center" wrapText="1"/>
    </xf>
    <xf numFmtId="176" fontId="0" fillId="2" borderId="12" xfId="0" applyNumberFormat="1" applyFont="1" applyFill="1" applyBorder="1" applyAlignment="1">
      <alignment horizontal="right" vertical="center" wrapText="1"/>
    </xf>
    <xf numFmtId="0" fontId="19" fillId="2" borderId="13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vertical="center" wrapText="1"/>
    </xf>
    <xf numFmtId="3" fontId="0" fillId="2" borderId="16" xfId="0" applyNumberFormat="1" applyFont="1" applyFill="1" applyBorder="1">
      <alignment vertical="center"/>
    </xf>
    <xf numFmtId="0" fontId="0" fillId="2" borderId="2" xfId="0" applyFont="1" applyFill="1" applyBorder="1" applyAlignment="1">
      <alignment vertical="center" wrapText="1" shrinkToFit="1"/>
    </xf>
    <xf numFmtId="0" fontId="19" fillId="2" borderId="18" xfId="0" applyFont="1" applyFill="1" applyBorder="1" applyAlignment="1">
      <alignment horizontal="left" vertical="center"/>
    </xf>
    <xf numFmtId="177" fontId="0" fillId="2" borderId="16" xfId="0" applyNumberFormat="1" applyFont="1" applyFill="1" applyBorder="1" applyAlignment="1">
      <alignment horizontal="right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24" fillId="3" borderId="16" xfId="0" applyFont="1" applyFill="1" applyBorder="1" applyAlignment="1">
      <alignment horizontal="right" vertical="center" wrapText="1"/>
    </xf>
    <xf numFmtId="0" fontId="0" fillId="2" borderId="0" xfId="0" applyFill="1">
      <alignment vertical="center"/>
    </xf>
    <xf numFmtId="0" fontId="0" fillId="0" borderId="0" xfId="0">
      <alignment vertical="center"/>
    </xf>
    <xf numFmtId="0" fontId="16" fillId="3" borderId="31" xfId="0" applyFont="1" applyFill="1" applyBorder="1" applyAlignment="1">
      <alignment horizontal="center" vertical="center" wrapText="1"/>
    </xf>
    <xf numFmtId="0" fontId="18" fillId="2" borderId="31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30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left" vertical="center"/>
    </xf>
    <xf numFmtId="0" fontId="0" fillId="2" borderId="19" xfId="0" applyFont="1" applyFill="1" applyBorder="1" applyAlignment="1">
      <alignment horizontal="left" vertical="center"/>
    </xf>
    <xf numFmtId="41" fontId="0" fillId="2" borderId="0" xfId="1" applyFont="1" applyFill="1">
      <alignment vertical="center"/>
    </xf>
    <xf numFmtId="41" fontId="11" fillId="2" borderId="0" xfId="1" applyFont="1" applyFill="1" applyAlignment="1">
      <alignment horizontal="left" vertical="center"/>
    </xf>
    <xf numFmtId="41" fontId="11" fillId="2" borderId="0" xfId="1" applyFont="1" applyFill="1">
      <alignment vertical="center"/>
    </xf>
    <xf numFmtId="41" fontId="8" fillId="2" borderId="37" xfId="1" applyFont="1" applyFill="1" applyBorder="1" applyAlignment="1">
      <alignment horizontal="center" vertical="center" wrapText="1"/>
    </xf>
    <xf numFmtId="41" fontId="8" fillId="2" borderId="43" xfId="1" applyFont="1" applyFill="1" applyBorder="1" applyAlignment="1">
      <alignment horizontal="center" vertical="center" wrapText="1"/>
    </xf>
    <xf numFmtId="41" fontId="8" fillId="2" borderId="44" xfId="1" applyFont="1" applyFill="1" applyBorder="1" applyAlignment="1">
      <alignment horizontal="center" vertical="center" wrapText="1"/>
    </xf>
    <xf numFmtId="41" fontId="8" fillId="2" borderId="45" xfId="1" applyFont="1" applyFill="1" applyBorder="1" applyAlignment="1">
      <alignment horizontal="center" vertical="center" wrapText="1"/>
    </xf>
    <xf numFmtId="41" fontId="8" fillId="2" borderId="47" xfId="1" applyFont="1" applyFill="1" applyBorder="1" applyAlignment="1">
      <alignment horizontal="center" vertical="center" wrapText="1"/>
    </xf>
    <xf numFmtId="41" fontId="9" fillId="2" borderId="9" xfId="1" applyFont="1" applyFill="1" applyBorder="1" applyAlignment="1">
      <alignment horizontal="left" vertical="center" wrapText="1"/>
    </xf>
    <xf numFmtId="41" fontId="9" fillId="2" borderId="17" xfId="1" applyFont="1" applyFill="1" applyBorder="1" applyAlignment="1">
      <alignment horizontal="left" vertical="center" wrapText="1"/>
    </xf>
    <xf numFmtId="41" fontId="9" fillId="2" borderId="58" xfId="1" applyFont="1" applyFill="1" applyBorder="1" applyAlignment="1">
      <alignment horizontal="left" vertical="center" wrapText="1"/>
    </xf>
    <xf numFmtId="41" fontId="9" fillId="2" borderId="10" xfId="1" applyFont="1" applyFill="1" applyBorder="1" applyAlignment="1">
      <alignment horizontal="right" vertical="center" wrapText="1"/>
    </xf>
    <xf numFmtId="41" fontId="9" fillId="2" borderId="13" xfId="1" applyFont="1" applyFill="1" applyBorder="1" applyAlignment="1">
      <alignment horizontal="left" vertical="center" wrapText="1"/>
    </xf>
    <xf numFmtId="41" fontId="9" fillId="2" borderId="2" xfId="1" applyFont="1" applyFill="1" applyBorder="1" applyAlignment="1">
      <alignment horizontal="left" vertical="center" wrapText="1"/>
    </xf>
    <xf numFmtId="41" fontId="9" fillId="2" borderId="16" xfId="1" applyFont="1" applyFill="1" applyBorder="1" applyAlignment="1">
      <alignment horizontal="left" vertical="center" wrapText="1"/>
    </xf>
    <xf numFmtId="41" fontId="9" fillId="2" borderId="19" xfId="1" applyFont="1" applyFill="1" applyBorder="1" applyAlignment="1">
      <alignment horizontal="left" vertical="center" wrapText="1"/>
    </xf>
    <xf numFmtId="41" fontId="9" fillId="2" borderId="49" xfId="1" applyFont="1" applyFill="1" applyBorder="1" applyAlignment="1">
      <alignment vertical="center" wrapText="1"/>
    </xf>
    <xf numFmtId="41" fontId="9" fillId="2" borderId="20" xfId="1" applyFont="1" applyFill="1" applyBorder="1" applyAlignment="1">
      <alignment vertical="center" wrapText="1"/>
    </xf>
    <xf numFmtId="41" fontId="9" fillId="2" borderId="38" xfId="1" applyFont="1" applyFill="1" applyBorder="1" applyAlignment="1">
      <alignment vertical="center" wrapText="1"/>
    </xf>
    <xf numFmtId="41" fontId="9" fillId="2" borderId="2" xfId="1" applyFont="1" applyFill="1" applyBorder="1" applyAlignment="1">
      <alignment vertical="center" wrapText="1"/>
    </xf>
    <xf numFmtId="41" fontId="9" fillId="2" borderId="50" xfId="1" applyFont="1" applyFill="1" applyBorder="1" applyAlignment="1">
      <alignment horizontal="left" vertical="center" wrapText="1"/>
    </xf>
    <xf numFmtId="41" fontId="9" fillId="2" borderId="51" xfId="1" applyFont="1" applyFill="1" applyBorder="1" applyAlignment="1">
      <alignment horizontal="left" vertical="center" wrapText="1"/>
    </xf>
    <xf numFmtId="41" fontId="9" fillId="2" borderId="12" xfId="1" applyFont="1" applyFill="1" applyBorder="1" applyAlignment="1">
      <alignment horizontal="left" vertical="center" wrapText="1"/>
    </xf>
    <xf numFmtId="41" fontId="9" fillId="2" borderId="36" xfId="1" applyFont="1" applyFill="1" applyBorder="1" applyAlignment="1">
      <alignment vertical="center" wrapText="1"/>
    </xf>
    <xf numFmtId="41" fontId="10" fillId="3" borderId="53" xfId="1" applyFont="1" applyFill="1" applyBorder="1" applyAlignment="1">
      <alignment horizontal="left" vertical="center" wrapText="1"/>
    </xf>
    <xf numFmtId="41" fontId="10" fillId="3" borderId="54" xfId="1" applyFont="1" applyFill="1" applyBorder="1" applyAlignment="1">
      <alignment horizontal="left" vertical="center" wrapText="1"/>
    </xf>
    <xf numFmtId="41" fontId="10" fillId="3" borderId="55" xfId="1" applyFont="1" applyFill="1" applyBorder="1" applyAlignment="1">
      <alignment horizontal="left" vertical="center" wrapText="1"/>
    </xf>
    <xf numFmtId="41" fontId="10" fillId="3" borderId="56" xfId="1" applyFont="1" applyFill="1" applyBorder="1" applyAlignment="1">
      <alignment horizontal="right" vertical="center" wrapText="1"/>
    </xf>
    <xf numFmtId="41" fontId="9" fillId="2" borderId="57" xfId="1" applyFont="1" applyFill="1" applyBorder="1" applyAlignment="1">
      <alignment horizontal="left" vertical="center" wrapText="1"/>
    </xf>
    <xf numFmtId="41" fontId="9" fillId="2" borderId="59" xfId="1" applyFont="1" applyFill="1" applyBorder="1" applyAlignment="1">
      <alignment vertical="center" wrapText="1"/>
    </xf>
    <xf numFmtId="41" fontId="9" fillId="2" borderId="60" xfId="1" applyFont="1" applyFill="1" applyBorder="1" applyAlignment="1">
      <alignment vertical="center" wrapText="1"/>
    </xf>
    <xf numFmtId="41" fontId="9" fillId="2" borderId="0" xfId="1" applyFont="1" applyFill="1" applyBorder="1" applyAlignment="1">
      <alignment vertical="center" wrapText="1"/>
    </xf>
    <xf numFmtId="41" fontId="9" fillId="2" borderId="62" xfId="1" applyFont="1" applyFill="1" applyBorder="1" applyAlignment="1">
      <alignment vertical="center" wrapText="1"/>
    </xf>
    <xf numFmtId="41" fontId="9" fillId="2" borderId="37" xfId="1" applyFont="1" applyFill="1" applyBorder="1" applyAlignment="1">
      <alignment vertical="center" wrapText="1"/>
    </xf>
    <xf numFmtId="41" fontId="10" fillId="3" borderId="63" xfId="1" applyFont="1" applyFill="1" applyBorder="1" applyAlignment="1">
      <alignment vertical="center" wrapText="1"/>
    </xf>
    <xf numFmtId="41" fontId="9" fillId="2" borderId="48" xfId="1" applyFont="1" applyFill="1" applyBorder="1" applyAlignment="1">
      <alignment horizontal="left" vertical="center" wrapText="1"/>
    </xf>
    <xf numFmtId="41" fontId="9" fillId="2" borderId="65" xfId="1" applyFont="1" applyFill="1" applyBorder="1" applyAlignment="1">
      <alignment horizontal="right" vertical="center" wrapText="1"/>
    </xf>
    <xf numFmtId="41" fontId="9" fillId="2" borderId="68" xfId="1" applyFont="1" applyFill="1" applyBorder="1" applyAlignment="1">
      <alignment horizontal="left" vertical="center" wrapText="1"/>
    </xf>
    <xf numFmtId="41" fontId="9" fillId="2" borderId="68" xfId="1" applyFont="1" applyFill="1" applyBorder="1" applyAlignment="1">
      <alignment vertical="center" wrapText="1"/>
    </xf>
    <xf numFmtId="41" fontId="9" fillId="2" borderId="69" xfId="1" applyFont="1" applyFill="1" applyBorder="1" applyAlignment="1">
      <alignment vertical="center" wrapText="1"/>
    </xf>
    <xf numFmtId="41" fontId="10" fillId="3" borderId="52" xfId="1" applyFont="1" applyFill="1" applyBorder="1" applyAlignment="1">
      <alignment horizontal="center" vertical="center" wrapText="1"/>
    </xf>
    <xf numFmtId="41" fontId="8" fillId="2" borderId="70" xfId="1" applyFont="1" applyFill="1" applyBorder="1" applyAlignment="1">
      <alignment horizontal="center" vertical="center" wrapText="1"/>
    </xf>
    <xf numFmtId="41" fontId="8" fillId="2" borderId="3" xfId="1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41" fontId="0" fillId="2" borderId="16" xfId="1" applyFont="1" applyFill="1" applyBorder="1" applyAlignment="1">
      <alignment horizontal="right" vertical="center"/>
    </xf>
    <xf numFmtId="41" fontId="0" fillId="2" borderId="31" xfId="1" applyFont="1" applyFill="1" applyBorder="1" applyAlignment="1">
      <alignment horizontal="right" vertical="center"/>
    </xf>
    <xf numFmtId="0" fontId="20" fillId="3" borderId="16" xfId="0" applyFont="1" applyFill="1" applyBorder="1" applyAlignment="1">
      <alignment horizontal="center" vertical="center" wrapText="1"/>
    </xf>
    <xf numFmtId="41" fontId="0" fillId="2" borderId="2" xfId="1" applyFont="1" applyFill="1" applyBorder="1" applyAlignment="1">
      <alignment horizontal="right" vertical="center"/>
    </xf>
    <xf numFmtId="41" fontId="8" fillId="2" borderId="35" xfId="1" applyFont="1" applyFill="1" applyBorder="1" applyAlignment="1">
      <alignment horizontal="center" vertical="center" wrapText="1"/>
    </xf>
    <xf numFmtId="41" fontId="8" fillId="2" borderId="23" xfId="1" applyFont="1" applyFill="1" applyBorder="1" applyAlignment="1">
      <alignment horizontal="center" vertical="center" wrapText="1"/>
    </xf>
    <xf numFmtId="41" fontId="9" fillId="2" borderId="48" xfId="1" applyFont="1" applyFill="1" applyBorder="1" applyAlignment="1">
      <alignment horizontal="left" vertical="center" wrapText="1"/>
    </xf>
    <xf numFmtId="41" fontId="31" fillId="2" borderId="0" xfId="1" applyFont="1" applyFill="1" applyAlignment="1">
      <alignment horizontal="left" vertical="center"/>
    </xf>
    <xf numFmtId="41" fontId="11" fillId="2" borderId="0" xfId="1" applyFont="1" applyFill="1" applyAlignment="1">
      <alignment horizontal="left" vertical="center"/>
    </xf>
    <xf numFmtId="41" fontId="32" fillId="2" borderId="0" xfId="1" applyFont="1" applyFill="1" applyAlignment="1">
      <alignment horizontal="center" vertical="center"/>
    </xf>
    <xf numFmtId="41" fontId="33" fillId="2" borderId="0" xfId="1" applyFont="1" applyFill="1" applyAlignment="1">
      <alignment horizontal="center" vertical="center"/>
    </xf>
    <xf numFmtId="41" fontId="34" fillId="2" borderId="0" xfId="1" applyFont="1" applyFill="1" applyAlignment="1">
      <alignment horizontal="center" vertical="center"/>
    </xf>
    <xf numFmtId="41" fontId="9" fillId="2" borderId="64" xfId="1" applyFont="1" applyFill="1" applyBorder="1" applyAlignment="1">
      <alignment horizontal="center" vertical="center" wrapText="1"/>
    </xf>
    <xf numFmtId="41" fontId="9" fillId="2" borderId="66" xfId="1" applyFont="1" applyFill="1" applyBorder="1" applyAlignment="1">
      <alignment horizontal="center" vertical="center" wrapText="1"/>
    </xf>
    <xf numFmtId="41" fontId="9" fillId="2" borderId="67" xfId="1" applyFont="1" applyFill="1" applyBorder="1" applyAlignment="1">
      <alignment horizontal="center" vertical="center" wrapText="1"/>
    </xf>
    <xf numFmtId="41" fontId="14" fillId="2" borderId="0" xfId="1" applyFont="1" applyFill="1" applyBorder="1" applyAlignment="1">
      <alignment horizontal="right" vertical="center"/>
    </xf>
    <xf numFmtId="41" fontId="8" fillId="2" borderId="40" xfId="1" applyFont="1" applyFill="1" applyBorder="1" applyAlignment="1">
      <alignment horizontal="center" vertical="center" wrapText="1"/>
    </xf>
    <xf numFmtId="41" fontId="8" fillId="2" borderId="5" xfId="1" applyFont="1" applyFill="1" applyBorder="1" applyAlignment="1">
      <alignment horizontal="center" vertical="center" wrapText="1"/>
    </xf>
    <xf numFmtId="41" fontId="8" fillId="2" borderId="39" xfId="1" applyFont="1" applyFill="1" applyBorder="1" applyAlignment="1">
      <alignment horizontal="center" vertical="center" wrapText="1"/>
    </xf>
    <xf numFmtId="41" fontId="8" fillId="2" borderId="6" xfId="1" applyFont="1" applyFill="1" applyBorder="1" applyAlignment="1">
      <alignment horizontal="center" vertical="center" wrapText="1"/>
    </xf>
    <xf numFmtId="41" fontId="8" fillId="2" borderId="41" xfId="1" applyFont="1" applyFill="1" applyBorder="1" applyAlignment="1">
      <alignment horizontal="center" vertical="center" wrapText="1"/>
    </xf>
    <xf numFmtId="41" fontId="8" fillId="2" borderId="7" xfId="1" applyFont="1" applyFill="1" applyBorder="1" applyAlignment="1">
      <alignment horizontal="center" vertical="center" wrapText="1"/>
    </xf>
    <xf numFmtId="41" fontId="8" fillId="2" borderId="37" xfId="1" applyFont="1" applyFill="1" applyBorder="1" applyAlignment="1">
      <alignment horizontal="center" vertical="center" wrapText="1"/>
    </xf>
    <xf numFmtId="41" fontId="8" fillId="2" borderId="61" xfId="1" applyFont="1" applyFill="1" applyBorder="1" applyAlignment="1">
      <alignment horizontal="center" vertical="center" wrapText="1"/>
    </xf>
    <xf numFmtId="41" fontId="8" fillId="2" borderId="8" xfId="1" applyFont="1" applyFill="1" applyBorder="1" applyAlignment="1">
      <alignment horizontal="center" vertical="center" wrapText="1"/>
    </xf>
    <xf numFmtId="41" fontId="8" fillId="2" borderId="42" xfId="1" applyFont="1" applyFill="1" applyBorder="1" applyAlignment="1">
      <alignment horizontal="center" vertical="center" wrapText="1"/>
    </xf>
    <xf numFmtId="41" fontId="8" fillId="2" borderId="46" xfId="1" applyFont="1" applyFill="1" applyBorder="1" applyAlignment="1">
      <alignment horizontal="center" vertical="center" wrapText="1"/>
    </xf>
    <xf numFmtId="0" fontId="17" fillId="3" borderId="34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28" fillId="3" borderId="20" xfId="0" applyFont="1" applyFill="1" applyBorder="1" applyAlignment="1">
      <alignment horizontal="center" vertical="center" wrapText="1"/>
    </xf>
    <xf numFmtId="0" fontId="28" fillId="3" borderId="11" xfId="0" applyFont="1" applyFill="1" applyBorder="1" applyAlignment="1">
      <alignment horizontal="center" vertical="center" wrapText="1"/>
    </xf>
    <xf numFmtId="0" fontId="28" fillId="3" borderId="20" xfId="0" applyNumberFormat="1" applyFont="1" applyFill="1" applyBorder="1" applyAlignment="1">
      <alignment horizontal="center" vertical="center" wrapText="1"/>
    </xf>
    <xf numFmtId="0" fontId="28" fillId="3" borderId="11" xfId="0" applyNumberFormat="1" applyFont="1" applyFill="1" applyBorder="1" applyAlignment="1">
      <alignment horizontal="center" vertical="center" wrapText="1"/>
    </xf>
    <xf numFmtId="0" fontId="28" fillId="3" borderId="24" xfId="0" applyFont="1" applyFill="1" applyBorder="1" applyAlignment="1">
      <alignment horizontal="center" vertical="center" wrapText="1"/>
    </xf>
    <xf numFmtId="0" fontId="28" fillId="3" borderId="30" xfId="0" applyFont="1" applyFill="1" applyBorder="1" applyAlignment="1">
      <alignment horizontal="center" vertical="center" wrapText="1"/>
    </xf>
    <xf numFmtId="0" fontId="18" fillId="2" borderId="32" xfId="0" applyFont="1" applyFill="1" applyBorder="1" applyAlignment="1">
      <alignment horizontal="center" vertical="center" wrapText="1"/>
    </xf>
    <xf numFmtId="0" fontId="18" fillId="2" borderId="33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28" fillId="3" borderId="14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right" vertical="center"/>
    </xf>
    <xf numFmtId="0" fontId="15" fillId="2" borderId="0" xfId="0" applyFont="1" applyFill="1" applyAlignment="1">
      <alignment horizontal="left" vertical="center"/>
    </xf>
    <xf numFmtId="0" fontId="20" fillId="3" borderId="16" xfId="0" applyFont="1" applyFill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left" vertical="center"/>
    </xf>
    <xf numFmtId="176" fontId="25" fillId="2" borderId="21" xfId="0" applyNumberFormat="1" applyFont="1" applyFill="1" applyBorder="1" applyAlignment="1">
      <alignment horizontal="right" vertical="center"/>
    </xf>
    <xf numFmtId="0" fontId="20" fillId="3" borderId="19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4" fillId="3" borderId="11" xfId="0" applyFont="1" applyFill="1" applyBorder="1" applyAlignment="1">
      <alignment horizontal="center" vertical="center" wrapText="1"/>
    </xf>
    <xf numFmtId="178" fontId="24" fillId="3" borderId="12" xfId="0" applyNumberFormat="1" applyFont="1" applyFill="1" applyBorder="1" applyAlignment="1">
      <alignment horizontal="center" vertical="center" wrapText="1"/>
    </xf>
    <xf numFmtId="178" fontId="24" fillId="3" borderId="11" xfId="0" applyNumberFormat="1" applyFont="1" applyFill="1" applyBorder="1" applyAlignment="1">
      <alignment horizontal="center" vertical="center" wrapText="1"/>
    </xf>
    <xf numFmtId="0" fontId="24" fillId="3" borderId="12" xfId="0" applyNumberFormat="1" applyFont="1" applyFill="1" applyBorder="1" applyAlignment="1">
      <alignment horizontal="center" vertical="center" wrapText="1"/>
    </xf>
    <xf numFmtId="0" fontId="24" fillId="3" borderId="11" xfId="0" applyNumberFormat="1" applyFont="1" applyFill="1" applyBorder="1" applyAlignment="1">
      <alignment horizontal="center" vertical="center" wrapText="1"/>
    </xf>
  </cellXfs>
  <cellStyles count="25">
    <cellStyle name="Comma [0]_MATERAL2" xfId="17"/>
    <cellStyle name="Comma_MATERAL2" xfId="18"/>
    <cellStyle name="Currency [0]_MATERAL2" xfId="19"/>
    <cellStyle name="Currency_MATERAL2" xfId="20"/>
    <cellStyle name="Normal_Certs Q2" xfId="21"/>
    <cellStyle name="백분율 2" xfId="5"/>
    <cellStyle name="쉼표 [0]" xfId="1" builtinId="6"/>
    <cellStyle name="쉼표 [0] 2" xfId="4"/>
    <cellStyle name="쉼표 [0] 2 2" xfId="6"/>
    <cellStyle name="쉼표 [0] 2 3" xfId="7"/>
    <cellStyle name="쉼표 [0] 2 4" xfId="14"/>
    <cellStyle name="쉼표 [0] 3" xfId="8"/>
    <cellStyle name="쉼표 [0] 4" xfId="16"/>
    <cellStyle name="쉼표 [0] 4 2" xfId="22"/>
    <cellStyle name="표준" xfId="0" builtinId="0"/>
    <cellStyle name="표준 2" xfId="2"/>
    <cellStyle name="표준 2 2" xfId="3"/>
    <cellStyle name="표준 2 3" xfId="23"/>
    <cellStyle name="표준 3" xfId="9"/>
    <cellStyle name="표준 3 2" xfId="24"/>
    <cellStyle name="표준 4" xfId="10"/>
    <cellStyle name="표준 5" xfId="11"/>
    <cellStyle name="표준 6" xfId="12"/>
    <cellStyle name="표준 7" xfId="13"/>
    <cellStyle name="표준 8" xfId="1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tabSelected="1" view="pageBreakPreview" topLeftCell="A2" zoomScale="85" zoomScaleNormal="100" zoomScaleSheetLayoutView="85" workbookViewId="0">
      <selection activeCell="L10" sqref="L10"/>
    </sheetView>
  </sheetViews>
  <sheetFormatPr defaultRowHeight="13.5"/>
  <cols>
    <col min="1" max="1" width="4.44140625" style="66" bestFit="1" customWidth="1"/>
    <col min="2" max="2" width="7.88671875" style="66" customWidth="1"/>
    <col min="3" max="3" width="8.21875" style="66" customWidth="1"/>
    <col min="4" max="4" width="13.21875" style="66" customWidth="1"/>
    <col min="5" max="5" width="12.109375" style="66" customWidth="1"/>
    <col min="6" max="6" width="12.6640625" style="66" customWidth="1"/>
    <col min="7" max="7" width="12.21875" style="66" customWidth="1"/>
    <col min="8" max="8" width="9.88671875" style="66" customWidth="1"/>
    <col min="9" max="9" width="8.44140625" style="66" customWidth="1"/>
    <col min="10" max="10" width="13" style="66" customWidth="1"/>
    <col min="11" max="11" width="12" style="66" customWidth="1"/>
    <col min="12" max="12" width="11.44140625" style="66" customWidth="1"/>
    <col min="13" max="13" width="12.33203125" style="66" customWidth="1"/>
    <col min="14" max="14" width="12.77734375" style="66" customWidth="1"/>
    <col min="15" max="264" width="8.88671875" style="66"/>
    <col min="265" max="265" width="13.44140625" style="66" customWidth="1"/>
    <col min="266" max="268" width="8.88671875" style="66"/>
    <col min="269" max="269" width="13.44140625" style="66" customWidth="1"/>
    <col min="270" max="520" width="8.88671875" style="66"/>
    <col min="521" max="521" width="13.44140625" style="66" customWidth="1"/>
    <col min="522" max="524" width="8.88671875" style="66"/>
    <col min="525" max="525" width="13.44140625" style="66" customWidth="1"/>
    <col min="526" max="776" width="8.88671875" style="66"/>
    <col min="777" max="777" width="13.44140625" style="66" customWidth="1"/>
    <col min="778" max="780" width="8.88671875" style="66"/>
    <col min="781" max="781" width="13.44140625" style="66" customWidth="1"/>
    <col min="782" max="1032" width="8.88671875" style="66"/>
    <col min="1033" max="1033" width="13.44140625" style="66" customWidth="1"/>
    <col min="1034" max="1036" width="8.88671875" style="66"/>
    <col min="1037" max="1037" width="13.44140625" style="66" customWidth="1"/>
    <col min="1038" max="1288" width="8.88671875" style="66"/>
    <col min="1289" max="1289" width="13.44140625" style="66" customWidth="1"/>
    <col min="1290" max="1292" width="8.88671875" style="66"/>
    <col min="1293" max="1293" width="13.44140625" style="66" customWidth="1"/>
    <col min="1294" max="1544" width="8.88671875" style="66"/>
    <col min="1545" max="1545" width="13.44140625" style="66" customWidth="1"/>
    <col min="1546" max="1548" width="8.88671875" style="66"/>
    <col min="1549" max="1549" width="13.44140625" style="66" customWidth="1"/>
    <col min="1550" max="1800" width="8.88671875" style="66"/>
    <col min="1801" max="1801" width="13.44140625" style="66" customWidth="1"/>
    <col min="1802" max="1804" width="8.88671875" style="66"/>
    <col min="1805" max="1805" width="13.44140625" style="66" customWidth="1"/>
    <col min="1806" max="2056" width="8.88671875" style="66"/>
    <col min="2057" max="2057" width="13.44140625" style="66" customWidth="1"/>
    <col min="2058" max="2060" width="8.88671875" style="66"/>
    <col min="2061" max="2061" width="13.44140625" style="66" customWidth="1"/>
    <col min="2062" max="2312" width="8.88671875" style="66"/>
    <col min="2313" max="2313" width="13.44140625" style="66" customWidth="1"/>
    <col min="2314" max="2316" width="8.88671875" style="66"/>
    <col min="2317" max="2317" width="13.44140625" style="66" customWidth="1"/>
    <col min="2318" max="2568" width="8.88671875" style="66"/>
    <col min="2569" max="2569" width="13.44140625" style="66" customWidth="1"/>
    <col min="2570" max="2572" width="8.88671875" style="66"/>
    <col min="2573" max="2573" width="13.44140625" style="66" customWidth="1"/>
    <col min="2574" max="2824" width="8.88671875" style="66"/>
    <col min="2825" max="2825" width="13.44140625" style="66" customWidth="1"/>
    <col min="2826" max="2828" width="8.88671875" style="66"/>
    <col min="2829" max="2829" width="13.44140625" style="66" customWidth="1"/>
    <col min="2830" max="3080" width="8.88671875" style="66"/>
    <col min="3081" max="3081" width="13.44140625" style="66" customWidth="1"/>
    <col min="3082" max="3084" width="8.88671875" style="66"/>
    <col min="3085" max="3085" width="13.44140625" style="66" customWidth="1"/>
    <col min="3086" max="3336" width="8.88671875" style="66"/>
    <col min="3337" max="3337" width="13.44140625" style="66" customWidth="1"/>
    <col min="3338" max="3340" width="8.88671875" style="66"/>
    <col min="3341" max="3341" width="13.44140625" style="66" customWidth="1"/>
    <col min="3342" max="3592" width="8.88671875" style="66"/>
    <col min="3593" max="3593" width="13.44140625" style="66" customWidth="1"/>
    <col min="3594" max="3596" width="8.88671875" style="66"/>
    <col min="3597" max="3597" width="13.44140625" style="66" customWidth="1"/>
    <col min="3598" max="3848" width="8.88671875" style="66"/>
    <col min="3849" max="3849" width="13.44140625" style="66" customWidth="1"/>
    <col min="3850" max="3852" width="8.88671875" style="66"/>
    <col min="3853" max="3853" width="13.44140625" style="66" customWidth="1"/>
    <col min="3854" max="4104" width="8.88671875" style="66"/>
    <col min="4105" max="4105" width="13.44140625" style="66" customWidth="1"/>
    <col min="4106" max="4108" width="8.88671875" style="66"/>
    <col min="4109" max="4109" width="13.44140625" style="66" customWidth="1"/>
    <col min="4110" max="4360" width="8.88671875" style="66"/>
    <col min="4361" max="4361" width="13.44140625" style="66" customWidth="1"/>
    <col min="4362" max="4364" width="8.88671875" style="66"/>
    <col min="4365" max="4365" width="13.44140625" style="66" customWidth="1"/>
    <col min="4366" max="4616" width="8.88671875" style="66"/>
    <col min="4617" max="4617" width="13.44140625" style="66" customWidth="1"/>
    <col min="4618" max="4620" width="8.88671875" style="66"/>
    <col min="4621" max="4621" width="13.44140625" style="66" customWidth="1"/>
    <col min="4622" max="4872" width="8.88671875" style="66"/>
    <col min="4873" max="4873" width="13.44140625" style="66" customWidth="1"/>
    <col min="4874" max="4876" width="8.88671875" style="66"/>
    <col min="4877" max="4877" width="13.44140625" style="66" customWidth="1"/>
    <col min="4878" max="5128" width="8.88671875" style="66"/>
    <col min="5129" max="5129" width="13.44140625" style="66" customWidth="1"/>
    <col min="5130" max="5132" width="8.88671875" style="66"/>
    <col min="5133" max="5133" width="13.44140625" style="66" customWidth="1"/>
    <col min="5134" max="5384" width="8.88671875" style="66"/>
    <col min="5385" max="5385" width="13.44140625" style="66" customWidth="1"/>
    <col min="5386" max="5388" width="8.88671875" style="66"/>
    <col min="5389" max="5389" width="13.44140625" style="66" customWidth="1"/>
    <col min="5390" max="5640" width="8.88671875" style="66"/>
    <col min="5641" max="5641" width="13.44140625" style="66" customWidth="1"/>
    <col min="5642" max="5644" width="8.88671875" style="66"/>
    <col min="5645" max="5645" width="13.44140625" style="66" customWidth="1"/>
    <col min="5646" max="5896" width="8.88671875" style="66"/>
    <col min="5897" max="5897" width="13.44140625" style="66" customWidth="1"/>
    <col min="5898" max="5900" width="8.88671875" style="66"/>
    <col min="5901" max="5901" width="13.44140625" style="66" customWidth="1"/>
    <col min="5902" max="6152" width="8.88671875" style="66"/>
    <col min="6153" max="6153" width="13.44140625" style="66" customWidth="1"/>
    <col min="6154" max="6156" width="8.88671875" style="66"/>
    <col min="6157" max="6157" width="13.44140625" style="66" customWidth="1"/>
    <col min="6158" max="6408" width="8.88671875" style="66"/>
    <col min="6409" max="6409" width="13.44140625" style="66" customWidth="1"/>
    <col min="6410" max="6412" width="8.88671875" style="66"/>
    <col min="6413" max="6413" width="13.44140625" style="66" customWidth="1"/>
    <col min="6414" max="6664" width="8.88671875" style="66"/>
    <col min="6665" max="6665" width="13.44140625" style="66" customWidth="1"/>
    <col min="6666" max="6668" width="8.88671875" style="66"/>
    <col min="6669" max="6669" width="13.44140625" style="66" customWidth="1"/>
    <col min="6670" max="6920" width="8.88671875" style="66"/>
    <col min="6921" max="6921" width="13.44140625" style="66" customWidth="1"/>
    <col min="6922" max="6924" width="8.88671875" style="66"/>
    <col min="6925" max="6925" width="13.44140625" style="66" customWidth="1"/>
    <col min="6926" max="7176" width="8.88671875" style="66"/>
    <col min="7177" max="7177" width="13.44140625" style="66" customWidth="1"/>
    <col min="7178" max="7180" width="8.88671875" style="66"/>
    <col min="7181" max="7181" width="13.44140625" style="66" customWidth="1"/>
    <col min="7182" max="7432" width="8.88671875" style="66"/>
    <col min="7433" max="7433" width="13.44140625" style="66" customWidth="1"/>
    <col min="7434" max="7436" width="8.88671875" style="66"/>
    <col min="7437" max="7437" width="13.44140625" style="66" customWidth="1"/>
    <col min="7438" max="7688" width="8.88671875" style="66"/>
    <col min="7689" max="7689" width="13.44140625" style="66" customWidth="1"/>
    <col min="7690" max="7692" width="8.88671875" style="66"/>
    <col min="7693" max="7693" width="13.44140625" style="66" customWidth="1"/>
    <col min="7694" max="7944" width="8.88671875" style="66"/>
    <col min="7945" max="7945" width="13.44140625" style="66" customWidth="1"/>
    <col min="7946" max="7948" width="8.88671875" style="66"/>
    <col min="7949" max="7949" width="13.44140625" style="66" customWidth="1"/>
    <col min="7950" max="8200" width="8.88671875" style="66"/>
    <col min="8201" max="8201" width="13.44140625" style="66" customWidth="1"/>
    <col min="8202" max="8204" width="8.88671875" style="66"/>
    <col min="8205" max="8205" width="13.44140625" style="66" customWidth="1"/>
    <col min="8206" max="8456" width="8.88671875" style="66"/>
    <col min="8457" max="8457" width="13.44140625" style="66" customWidth="1"/>
    <col min="8458" max="8460" width="8.88671875" style="66"/>
    <col min="8461" max="8461" width="13.44140625" style="66" customWidth="1"/>
    <col min="8462" max="8712" width="8.88671875" style="66"/>
    <col min="8713" max="8713" width="13.44140625" style="66" customWidth="1"/>
    <col min="8714" max="8716" width="8.88671875" style="66"/>
    <col min="8717" max="8717" width="13.44140625" style="66" customWidth="1"/>
    <col min="8718" max="8968" width="8.88671875" style="66"/>
    <col min="8969" max="8969" width="13.44140625" style="66" customWidth="1"/>
    <col min="8970" max="8972" width="8.88671875" style="66"/>
    <col min="8973" max="8973" width="13.44140625" style="66" customWidth="1"/>
    <col min="8974" max="9224" width="8.88671875" style="66"/>
    <col min="9225" max="9225" width="13.44140625" style="66" customWidth="1"/>
    <col min="9226" max="9228" width="8.88671875" style="66"/>
    <col min="9229" max="9229" width="13.44140625" style="66" customWidth="1"/>
    <col min="9230" max="9480" width="8.88671875" style="66"/>
    <col min="9481" max="9481" width="13.44140625" style="66" customWidth="1"/>
    <col min="9482" max="9484" width="8.88671875" style="66"/>
    <col min="9485" max="9485" width="13.44140625" style="66" customWidth="1"/>
    <col min="9486" max="9736" width="8.88671875" style="66"/>
    <col min="9737" max="9737" width="13.44140625" style="66" customWidth="1"/>
    <col min="9738" max="9740" width="8.88671875" style="66"/>
    <col min="9741" max="9741" width="13.44140625" style="66" customWidth="1"/>
    <col min="9742" max="9992" width="8.88671875" style="66"/>
    <col min="9993" max="9993" width="13.44140625" style="66" customWidth="1"/>
    <col min="9994" max="9996" width="8.88671875" style="66"/>
    <col min="9997" max="9997" width="13.44140625" style="66" customWidth="1"/>
    <col min="9998" max="10248" width="8.88671875" style="66"/>
    <col min="10249" max="10249" width="13.44140625" style="66" customWidth="1"/>
    <col min="10250" max="10252" width="8.88671875" style="66"/>
    <col min="10253" max="10253" width="13.44140625" style="66" customWidth="1"/>
    <col min="10254" max="10504" width="8.88671875" style="66"/>
    <col min="10505" max="10505" width="13.44140625" style="66" customWidth="1"/>
    <col min="10506" max="10508" width="8.88671875" style="66"/>
    <col min="10509" max="10509" width="13.44140625" style="66" customWidth="1"/>
    <col min="10510" max="10760" width="8.88671875" style="66"/>
    <col min="10761" max="10761" width="13.44140625" style="66" customWidth="1"/>
    <col min="10762" max="10764" width="8.88671875" style="66"/>
    <col min="10765" max="10765" width="13.44140625" style="66" customWidth="1"/>
    <col min="10766" max="11016" width="8.88671875" style="66"/>
    <col min="11017" max="11017" width="13.44140625" style="66" customWidth="1"/>
    <col min="11018" max="11020" width="8.88671875" style="66"/>
    <col min="11021" max="11021" width="13.44140625" style="66" customWidth="1"/>
    <col min="11022" max="11272" width="8.88671875" style="66"/>
    <col min="11273" max="11273" width="13.44140625" style="66" customWidth="1"/>
    <col min="11274" max="11276" width="8.88671875" style="66"/>
    <col min="11277" max="11277" width="13.44140625" style="66" customWidth="1"/>
    <col min="11278" max="11528" width="8.88671875" style="66"/>
    <col min="11529" max="11529" width="13.44140625" style="66" customWidth="1"/>
    <col min="11530" max="11532" width="8.88671875" style="66"/>
    <col min="11533" max="11533" width="13.44140625" style="66" customWidth="1"/>
    <col min="11534" max="11784" width="8.88671875" style="66"/>
    <col min="11785" max="11785" width="13.44140625" style="66" customWidth="1"/>
    <col min="11786" max="11788" width="8.88671875" style="66"/>
    <col min="11789" max="11789" width="13.44140625" style="66" customWidth="1"/>
    <col min="11790" max="12040" width="8.88671875" style="66"/>
    <col min="12041" max="12041" width="13.44140625" style="66" customWidth="1"/>
    <col min="12042" max="12044" width="8.88671875" style="66"/>
    <col min="12045" max="12045" width="13.44140625" style="66" customWidth="1"/>
    <col min="12046" max="12296" width="8.88671875" style="66"/>
    <col min="12297" max="12297" width="13.44140625" style="66" customWidth="1"/>
    <col min="12298" max="12300" width="8.88671875" style="66"/>
    <col min="12301" max="12301" width="13.44140625" style="66" customWidth="1"/>
    <col min="12302" max="12552" width="8.88671875" style="66"/>
    <col min="12553" max="12553" width="13.44140625" style="66" customWidth="1"/>
    <col min="12554" max="12556" width="8.88671875" style="66"/>
    <col min="12557" max="12557" width="13.44140625" style="66" customWidth="1"/>
    <col min="12558" max="12808" width="8.88671875" style="66"/>
    <col min="12809" max="12809" width="13.44140625" style="66" customWidth="1"/>
    <col min="12810" max="12812" width="8.88671875" style="66"/>
    <col min="12813" max="12813" width="13.44140625" style="66" customWidth="1"/>
    <col min="12814" max="13064" width="8.88671875" style="66"/>
    <col min="13065" max="13065" width="13.44140625" style="66" customWidth="1"/>
    <col min="13066" max="13068" width="8.88671875" style="66"/>
    <col min="13069" max="13069" width="13.44140625" style="66" customWidth="1"/>
    <col min="13070" max="13320" width="8.88671875" style="66"/>
    <col min="13321" max="13321" width="13.44140625" style="66" customWidth="1"/>
    <col min="13322" max="13324" width="8.88671875" style="66"/>
    <col min="13325" max="13325" width="13.44140625" style="66" customWidth="1"/>
    <col min="13326" max="13576" width="8.88671875" style="66"/>
    <col min="13577" max="13577" width="13.44140625" style="66" customWidth="1"/>
    <col min="13578" max="13580" width="8.88671875" style="66"/>
    <col min="13581" max="13581" width="13.44140625" style="66" customWidth="1"/>
    <col min="13582" max="13832" width="8.88671875" style="66"/>
    <col min="13833" max="13833" width="13.44140625" style="66" customWidth="1"/>
    <col min="13834" max="13836" width="8.88671875" style="66"/>
    <col min="13837" max="13837" width="13.44140625" style="66" customWidth="1"/>
    <col min="13838" max="14088" width="8.88671875" style="66"/>
    <col min="14089" max="14089" width="13.44140625" style="66" customWidth="1"/>
    <col min="14090" max="14092" width="8.88671875" style="66"/>
    <col min="14093" max="14093" width="13.44140625" style="66" customWidth="1"/>
    <col min="14094" max="14344" width="8.88671875" style="66"/>
    <col min="14345" max="14345" width="13.44140625" style="66" customWidth="1"/>
    <col min="14346" max="14348" width="8.88671875" style="66"/>
    <col min="14349" max="14349" width="13.44140625" style="66" customWidth="1"/>
    <col min="14350" max="14600" width="8.88671875" style="66"/>
    <col min="14601" max="14601" width="13.44140625" style="66" customWidth="1"/>
    <col min="14602" max="14604" width="8.88671875" style="66"/>
    <col min="14605" max="14605" width="13.44140625" style="66" customWidth="1"/>
    <col min="14606" max="14856" width="8.88671875" style="66"/>
    <col min="14857" max="14857" width="13.44140625" style="66" customWidth="1"/>
    <col min="14858" max="14860" width="8.88671875" style="66"/>
    <col min="14861" max="14861" width="13.44140625" style="66" customWidth="1"/>
    <col min="14862" max="15112" width="8.88671875" style="66"/>
    <col min="15113" max="15113" width="13.44140625" style="66" customWidth="1"/>
    <col min="15114" max="15116" width="8.88671875" style="66"/>
    <col min="15117" max="15117" width="13.44140625" style="66" customWidth="1"/>
    <col min="15118" max="15368" width="8.88671875" style="66"/>
    <col min="15369" max="15369" width="13.44140625" style="66" customWidth="1"/>
    <col min="15370" max="15372" width="8.88671875" style="66"/>
    <col min="15373" max="15373" width="13.44140625" style="66" customWidth="1"/>
    <col min="15374" max="15624" width="8.88671875" style="66"/>
    <col min="15625" max="15625" width="13.44140625" style="66" customWidth="1"/>
    <col min="15626" max="15628" width="8.88671875" style="66"/>
    <col min="15629" max="15629" width="13.44140625" style="66" customWidth="1"/>
    <col min="15630" max="15880" width="8.88671875" style="66"/>
    <col min="15881" max="15881" width="13.44140625" style="66" customWidth="1"/>
    <col min="15882" max="15884" width="8.88671875" style="66"/>
    <col min="15885" max="15885" width="13.44140625" style="66" customWidth="1"/>
    <col min="15886" max="16136" width="8.88671875" style="66"/>
    <col min="16137" max="16137" width="13.44140625" style="66" customWidth="1"/>
    <col min="16138" max="16140" width="8.88671875" style="66"/>
    <col min="16141" max="16141" width="13.44140625" style="66" customWidth="1"/>
    <col min="16142" max="16384" width="8.88671875" style="66"/>
  </cols>
  <sheetData>
    <row r="1" spans="1:13">
      <c r="A1" s="117" t="s">
        <v>125</v>
      </c>
      <c r="B1" s="117"/>
      <c r="C1" s="118"/>
      <c r="D1" s="118"/>
      <c r="E1" s="67"/>
      <c r="F1" s="67"/>
      <c r="G1" s="68"/>
      <c r="H1" s="67"/>
      <c r="I1" s="67"/>
      <c r="J1" s="67"/>
      <c r="K1" s="67"/>
      <c r="L1" s="67"/>
      <c r="M1" s="68"/>
    </row>
    <row r="2" spans="1:13" ht="21">
      <c r="A2" s="119" t="s">
        <v>132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ht="24">
      <c r="A3" s="120" t="s">
        <v>209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</row>
    <row r="4" spans="1:13" ht="16.5">
      <c r="A4" s="121" t="s">
        <v>210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</row>
    <row r="5" spans="1:13" ht="15" thickBot="1">
      <c r="A5" s="125" t="s">
        <v>0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</row>
    <row r="6" spans="1:13" ht="22.5" customHeight="1">
      <c r="A6" s="114" t="s">
        <v>1</v>
      </c>
      <c r="B6" s="126" t="s">
        <v>2</v>
      </c>
      <c r="C6" s="127"/>
      <c r="D6" s="127"/>
      <c r="E6" s="128"/>
      <c r="F6" s="128"/>
      <c r="G6" s="127"/>
      <c r="H6" s="126" t="s">
        <v>3</v>
      </c>
      <c r="I6" s="127"/>
      <c r="J6" s="127"/>
      <c r="K6" s="127"/>
      <c r="L6" s="128"/>
      <c r="M6" s="129"/>
    </row>
    <row r="7" spans="1:13" ht="22.5" customHeight="1">
      <c r="A7" s="115"/>
      <c r="B7" s="130" t="s">
        <v>4</v>
      </c>
      <c r="C7" s="131"/>
      <c r="D7" s="131"/>
      <c r="E7" s="108" t="s">
        <v>148</v>
      </c>
      <c r="F7" s="108" t="s">
        <v>194</v>
      </c>
      <c r="G7" s="132" t="s">
        <v>149</v>
      </c>
      <c r="H7" s="130" t="s">
        <v>4</v>
      </c>
      <c r="I7" s="131"/>
      <c r="J7" s="134"/>
      <c r="K7" s="69" t="s">
        <v>148</v>
      </c>
      <c r="L7" s="108" t="s">
        <v>195</v>
      </c>
      <c r="M7" s="135" t="s">
        <v>196</v>
      </c>
    </row>
    <row r="8" spans="1:13" ht="22.5" customHeight="1" thickBot="1">
      <c r="A8" s="115"/>
      <c r="B8" s="70" t="s">
        <v>5</v>
      </c>
      <c r="C8" s="71" t="s">
        <v>6</v>
      </c>
      <c r="D8" s="72" t="s">
        <v>7</v>
      </c>
      <c r="E8" s="107" t="s">
        <v>147</v>
      </c>
      <c r="F8" s="107" t="s">
        <v>147</v>
      </c>
      <c r="G8" s="133"/>
      <c r="H8" s="70" t="s">
        <v>5</v>
      </c>
      <c r="I8" s="71" t="s">
        <v>6</v>
      </c>
      <c r="J8" s="71" t="s">
        <v>7</v>
      </c>
      <c r="K8" s="73" t="s">
        <v>147</v>
      </c>
      <c r="L8" s="107" t="s">
        <v>147</v>
      </c>
      <c r="M8" s="136"/>
    </row>
    <row r="9" spans="1:13" ht="42" customHeight="1">
      <c r="A9" s="114" t="s">
        <v>133</v>
      </c>
      <c r="B9" s="116" t="s">
        <v>8</v>
      </c>
      <c r="C9" s="74" t="s">
        <v>9</v>
      </c>
      <c r="D9" s="75" t="s">
        <v>153</v>
      </c>
      <c r="E9" s="76">
        <f>본부세출!E5+본부세출!E6+본부세출!E7</f>
        <v>54448214</v>
      </c>
      <c r="F9" s="76">
        <f>본부세출!F5+본부세출!F6+본부세출!F7</f>
        <v>78100000</v>
      </c>
      <c r="G9" s="97">
        <f>F9-E9</f>
        <v>23651786</v>
      </c>
      <c r="H9" s="101" t="s">
        <v>130</v>
      </c>
      <c r="I9" s="74" t="s">
        <v>10</v>
      </c>
      <c r="J9" s="74" t="s">
        <v>11</v>
      </c>
      <c r="K9" s="75">
        <f>본부세입!D9</f>
        <v>25000000</v>
      </c>
      <c r="L9" s="75">
        <f>본부세입!E9</f>
        <v>25000000</v>
      </c>
      <c r="M9" s="77">
        <f>L9-K9</f>
        <v>0</v>
      </c>
    </row>
    <row r="10" spans="1:13" ht="42" customHeight="1">
      <c r="A10" s="115"/>
      <c r="B10" s="116"/>
      <c r="C10" s="75"/>
      <c r="D10" s="79" t="s">
        <v>155</v>
      </c>
      <c r="E10" s="79">
        <f>본부세출!E8</f>
        <v>200000</v>
      </c>
      <c r="F10" s="79">
        <f>본부세출!F8</f>
        <v>200000</v>
      </c>
      <c r="G10" s="98">
        <f>F10-E10</f>
        <v>0</v>
      </c>
      <c r="H10" s="122" t="s">
        <v>156</v>
      </c>
      <c r="I10" s="79" t="s">
        <v>157</v>
      </c>
      <c r="J10" s="79" t="s">
        <v>158</v>
      </c>
      <c r="K10" s="79">
        <f>본부세입!D10</f>
        <v>74640000</v>
      </c>
      <c r="L10" s="79">
        <f>본부세입!E10</f>
        <v>74640000</v>
      </c>
      <c r="M10" s="102">
        <f>L10-K10</f>
        <v>0</v>
      </c>
    </row>
    <row r="11" spans="1:13" ht="49.5" customHeight="1">
      <c r="A11" s="115"/>
      <c r="B11" s="116"/>
      <c r="C11" s="88" t="s">
        <v>12</v>
      </c>
      <c r="D11" s="75" t="s">
        <v>154</v>
      </c>
      <c r="E11" s="79">
        <f>본부세출!E9+본부세출!E10+본부세출!E11</f>
        <v>3600000</v>
      </c>
      <c r="F11" s="79">
        <f>본부세출!F9+본부세출!F10+본부세출!F11</f>
        <v>3600000</v>
      </c>
      <c r="G11" s="98">
        <f t="shared" ref="G11:G17" si="0">F11-E11</f>
        <v>0</v>
      </c>
      <c r="H11" s="123"/>
      <c r="I11" s="85" t="s">
        <v>177</v>
      </c>
      <c r="J11" s="85" t="s">
        <v>159</v>
      </c>
      <c r="K11" s="79">
        <f>본부세입!D11</f>
        <v>0</v>
      </c>
      <c r="L11" s="79">
        <f>본부세입!E11</f>
        <v>0</v>
      </c>
      <c r="M11" s="102">
        <f t="shared" ref="M11:M17" si="1">L11-K11</f>
        <v>0</v>
      </c>
    </row>
    <row r="12" spans="1:13" ht="69" customHeight="1">
      <c r="A12" s="115"/>
      <c r="B12" s="116"/>
      <c r="C12" s="88" t="s">
        <v>13</v>
      </c>
      <c r="D12" s="78" t="s">
        <v>180</v>
      </c>
      <c r="E12" s="94">
        <f>본부세출!E12+본부세출!E13+본부세출!E14+본부세출!E15</f>
        <v>6691013</v>
      </c>
      <c r="F12" s="94">
        <f>본부세출!F12+본부세출!F13+본부세출!F14+본부세출!F15</f>
        <v>6531013</v>
      </c>
      <c r="G12" s="98">
        <f t="shared" si="0"/>
        <v>-160000</v>
      </c>
      <c r="H12" s="124"/>
      <c r="I12" s="79" t="s">
        <v>178</v>
      </c>
      <c r="J12" s="79" t="s">
        <v>160</v>
      </c>
      <c r="K12" s="79">
        <f>본부세입!D12+본부세입!D13+본부세입!D14+본부세입!D15+본부세입!D16+본부세입!D17</f>
        <v>45280000</v>
      </c>
      <c r="L12" s="79">
        <f>본부세입!E12+본부세입!E13+본부세입!E14+본부세입!E15+본부세입!E16+본부세입!E17</f>
        <v>43100000</v>
      </c>
      <c r="M12" s="102">
        <f t="shared" si="1"/>
        <v>-2180000</v>
      </c>
    </row>
    <row r="13" spans="1:13" ht="22.5" customHeight="1">
      <c r="A13" s="115"/>
      <c r="B13" s="82" t="s">
        <v>131</v>
      </c>
      <c r="C13" s="83" t="s">
        <v>14</v>
      </c>
      <c r="D13" s="84" t="s">
        <v>15</v>
      </c>
      <c r="E13" s="85">
        <f>본부세출!E16</f>
        <v>1000000</v>
      </c>
      <c r="F13" s="85">
        <f>본부세출!F16</f>
        <v>0</v>
      </c>
      <c r="G13" s="98">
        <f t="shared" si="0"/>
        <v>-1000000</v>
      </c>
      <c r="H13" s="103" t="s">
        <v>161</v>
      </c>
      <c r="I13" s="79" t="s">
        <v>162</v>
      </c>
      <c r="J13" s="79" t="s">
        <v>163</v>
      </c>
      <c r="K13" s="79">
        <f>본부세입!D18</f>
        <v>1200000</v>
      </c>
      <c r="L13" s="79">
        <f>본부세입!E18</f>
        <v>0</v>
      </c>
      <c r="M13" s="102">
        <f t="shared" si="1"/>
        <v>-1200000</v>
      </c>
    </row>
    <row r="14" spans="1:13" ht="22.5" customHeight="1">
      <c r="A14" s="115"/>
      <c r="B14" s="86" t="s">
        <v>16</v>
      </c>
      <c r="C14" s="80" t="s">
        <v>17</v>
      </c>
      <c r="D14" s="81" t="s">
        <v>126</v>
      </c>
      <c r="E14" s="79">
        <f>본부세출!E21+본부세출!E22+본부세출!E23+본부세출!E24+본부세출!E25+본부세출!E26+본부세출!E27+본부세출!E28+본부세출!E29</f>
        <v>98380000</v>
      </c>
      <c r="F14" s="79">
        <f>본부세출!F21+본부세출!F22+본부세출!F23+본부세출!F24+본부세출!F25+본부세출!F26+본부세출!F27+본부세출!F28+본부세출!F29</f>
        <v>78380000</v>
      </c>
      <c r="G14" s="98">
        <f t="shared" si="0"/>
        <v>-20000000</v>
      </c>
      <c r="H14" s="104" t="s">
        <v>164</v>
      </c>
      <c r="I14" s="85" t="s">
        <v>165</v>
      </c>
      <c r="J14" s="79" t="s">
        <v>166</v>
      </c>
      <c r="K14" s="79">
        <f>본부세입!D19</f>
        <v>2000000</v>
      </c>
      <c r="L14" s="79">
        <f>본부세입!E19</f>
        <v>2000000</v>
      </c>
      <c r="M14" s="102">
        <f t="shared" si="1"/>
        <v>0</v>
      </c>
    </row>
    <row r="15" spans="1:13" ht="22.5" customHeight="1">
      <c r="A15" s="115"/>
      <c r="B15" s="86" t="s">
        <v>18</v>
      </c>
      <c r="C15" s="80" t="s">
        <v>19</v>
      </c>
      <c r="D15" s="81" t="s">
        <v>20</v>
      </c>
      <c r="E15" s="79">
        <f>본부세출!E30+본부세출!E31</f>
        <v>10000000</v>
      </c>
      <c r="F15" s="79">
        <f>본부세출!F30+본부세출!F31</f>
        <v>10000000</v>
      </c>
      <c r="G15" s="98">
        <f t="shared" si="0"/>
        <v>0</v>
      </c>
      <c r="H15" s="104" t="s">
        <v>167</v>
      </c>
      <c r="I15" s="85" t="s">
        <v>168</v>
      </c>
      <c r="J15" s="79" t="s">
        <v>169</v>
      </c>
      <c r="K15" s="79">
        <f>본부세입!D20</f>
        <v>3000000</v>
      </c>
      <c r="L15" s="79">
        <f>본부세입!E20</f>
        <v>3000000</v>
      </c>
      <c r="M15" s="102">
        <f t="shared" si="1"/>
        <v>0</v>
      </c>
    </row>
    <row r="16" spans="1:13" ht="22.5" customHeight="1">
      <c r="A16" s="115"/>
      <c r="B16" s="86" t="s">
        <v>129</v>
      </c>
      <c r="C16" s="80" t="s">
        <v>143</v>
      </c>
      <c r="D16" s="81" t="s">
        <v>116</v>
      </c>
      <c r="E16" s="79">
        <f>본부세출!E32</f>
        <v>4000000</v>
      </c>
      <c r="F16" s="79">
        <f>본부세출!F32</f>
        <v>4000000</v>
      </c>
      <c r="G16" s="98">
        <f t="shared" si="0"/>
        <v>0</v>
      </c>
      <c r="H16" s="103" t="s">
        <v>170</v>
      </c>
      <c r="I16" s="79" t="s">
        <v>171</v>
      </c>
      <c r="J16" s="79" t="s">
        <v>172</v>
      </c>
      <c r="K16" s="79">
        <f>본부세입!D21</f>
        <v>20146013</v>
      </c>
      <c r="L16" s="79">
        <f>본부세입!E21</f>
        <v>20146013</v>
      </c>
      <c r="M16" s="102">
        <f t="shared" si="1"/>
        <v>0</v>
      </c>
    </row>
    <row r="17" spans="1:14" ht="22.5" customHeight="1">
      <c r="A17" s="115"/>
      <c r="B17" s="87" t="s">
        <v>127</v>
      </c>
      <c r="C17" s="88" t="s">
        <v>120</v>
      </c>
      <c r="D17" s="78" t="s">
        <v>128</v>
      </c>
      <c r="E17" s="79">
        <f>본부세출!E33</f>
        <v>1946786</v>
      </c>
      <c r="F17" s="79">
        <f>본부세출!F33</f>
        <v>75000</v>
      </c>
      <c r="G17" s="98">
        <f t="shared" si="0"/>
        <v>-1871786</v>
      </c>
      <c r="H17" s="104" t="s">
        <v>173</v>
      </c>
      <c r="I17" s="85" t="s">
        <v>174</v>
      </c>
      <c r="J17" s="85" t="s">
        <v>175</v>
      </c>
      <c r="K17" s="79">
        <f>본부세입!D22</f>
        <v>9000000</v>
      </c>
      <c r="L17" s="79">
        <f>본부세입!E22</f>
        <v>13000000</v>
      </c>
      <c r="M17" s="102">
        <f t="shared" si="1"/>
        <v>4000000</v>
      </c>
    </row>
    <row r="18" spans="1:14" ht="22.5" customHeight="1" thickBot="1">
      <c r="A18" s="115"/>
      <c r="B18" s="87" t="s">
        <v>150</v>
      </c>
      <c r="C18" s="88" t="s">
        <v>151</v>
      </c>
      <c r="D18" s="78" t="s">
        <v>212</v>
      </c>
      <c r="E18" s="79">
        <f>본부세출!E34</f>
        <v>1800000</v>
      </c>
      <c r="F18" s="79">
        <f>본부세출!F34</f>
        <v>0</v>
      </c>
      <c r="G18" s="99">
        <f>F18-E18</f>
        <v>-1800000</v>
      </c>
      <c r="H18" s="105" t="s">
        <v>176</v>
      </c>
      <c r="I18" s="95" t="s">
        <v>179</v>
      </c>
      <c r="J18" s="95" t="s">
        <v>213</v>
      </c>
      <c r="K18" s="75">
        <f>본부세입!D23</f>
        <v>1800000</v>
      </c>
      <c r="L18" s="75">
        <f>본부세입!E23</f>
        <v>0</v>
      </c>
      <c r="M18" s="96">
        <f>L18-K18</f>
        <v>-1800000</v>
      </c>
    </row>
    <row r="19" spans="1:14" ht="22.5" customHeight="1" thickTop="1" thickBot="1">
      <c r="A19" s="89"/>
      <c r="B19" s="106" t="s">
        <v>21</v>
      </c>
      <c r="C19" s="90"/>
      <c r="D19" s="91"/>
      <c r="E19" s="92">
        <f>SUM(E9:E18)</f>
        <v>182066013</v>
      </c>
      <c r="F19" s="92">
        <f>SUM(F9:F18)</f>
        <v>180886013</v>
      </c>
      <c r="G19" s="100">
        <f>SUM(G9:G18)</f>
        <v>-1180000</v>
      </c>
      <c r="H19" s="106" t="s">
        <v>21</v>
      </c>
      <c r="I19" s="90"/>
      <c r="J19" s="90"/>
      <c r="K19" s="91">
        <f>SUM(K9:K18)</f>
        <v>182066013</v>
      </c>
      <c r="L19" s="91">
        <f>SUM(L9:L18)</f>
        <v>180886013</v>
      </c>
      <c r="M19" s="93">
        <f>SUM(M9:M18)</f>
        <v>-1180000</v>
      </c>
      <c r="N19" s="66">
        <f>M19-G19</f>
        <v>0</v>
      </c>
    </row>
  </sheetData>
  <mergeCells count="16">
    <mergeCell ref="A9:A18"/>
    <mergeCell ref="B9:B12"/>
    <mergeCell ref="A1:B1"/>
    <mergeCell ref="C1:D1"/>
    <mergeCell ref="A2:M2"/>
    <mergeCell ref="A3:M3"/>
    <mergeCell ref="A4:M4"/>
    <mergeCell ref="H10:H12"/>
    <mergeCell ref="A5:M5"/>
    <mergeCell ref="A6:A8"/>
    <mergeCell ref="B6:G6"/>
    <mergeCell ref="H6:M6"/>
    <mergeCell ref="B7:D7"/>
    <mergeCell ref="G7:G8"/>
    <mergeCell ref="H7:J7"/>
    <mergeCell ref="M7:M8"/>
  </mergeCells>
  <phoneticPr fontId="5" type="noConversion"/>
  <pageMargins left="0.23622047244094491" right="0.23622047244094491" top="0.74803149606299213" bottom="0.74803149606299213" header="0.31496062992125984" footer="0.31496062992125984"/>
  <pageSetup paperSize="9" scale="9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view="pageBreakPreview" topLeftCell="A13" zoomScaleNormal="100" zoomScaleSheetLayoutView="100" workbookViewId="0">
      <selection activeCell="E11" sqref="E11"/>
    </sheetView>
  </sheetViews>
  <sheetFormatPr defaultRowHeight="13.5"/>
  <cols>
    <col min="1" max="1" width="17.21875" style="1" customWidth="1"/>
    <col min="2" max="2" width="22" style="1" customWidth="1"/>
    <col min="3" max="3" width="24.44140625" style="1" customWidth="1"/>
    <col min="4" max="4" width="17.33203125" style="8" customWidth="1"/>
    <col min="5" max="6" width="17.33203125" style="1" customWidth="1"/>
    <col min="7" max="7" width="18" style="1" customWidth="1"/>
    <col min="8" max="8" width="36.88671875" style="1" customWidth="1"/>
    <col min="255" max="255" width="17.21875" customWidth="1"/>
    <col min="256" max="256" width="22" customWidth="1"/>
    <col min="257" max="257" width="23.6640625" customWidth="1"/>
    <col min="258" max="258" width="23" customWidth="1"/>
    <col min="259" max="259" width="18.6640625" customWidth="1"/>
    <col min="260" max="260" width="16.109375" customWidth="1"/>
    <col min="261" max="261" width="17" customWidth="1"/>
    <col min="262" max="262" width="37.21875" customWidth="1"/>
    <col min="263" max="263" width="20.6640625" customWidth="1"/>
    <col min="511" max="511" width="17.21875" customWidth="1"/>
    <col min="512" max="512" width="22" customWidth="1"/>
    <col min="513" max="513" width="23.6640625" customWidth="1"/>
    <col min="514" max="514" width="23" customWidth="1"/>
    <col min="515" max="515" width="18.6640625" customWidth="1"/>
    <col min="516" max="516" width="16.109375" customWidth="1"/>
    <col min="517" max="517" width="17" customWidth="1"/>
    <col min="518" max="518" width="37.21875" customWidth="1"/>
    <col min="519" max="519" width="20.6640625" customWidth="1"/>
    <col min="767" max="767" width="17.21875" customWidth="1"/>
    <col min="768" max="768" width="22" customWidth="1"/>
    <col min="769" max="769" width="23.6640625" customWidth="1"/>
    <col min="770" max="770" width="23" customWidth="1"/>
    <col min="771" max="771" width="18.6640625" customWidth="1"/>
    <col min="772" max="772" width="16.109375" customWidth="1"/>
    <col min="773" max="773" width="17" customWidth="1"/>
    <col min="774" max="774" width="37.21875" customWidth="1"/>
    <col min="775" max="775" width="20.6640625" customWidth="1"/>
    <col min="1023" max="1023" width="17.21875" customWidth="1"/>
    <col min="1024" max="1024" width="22" customWidth="1"/>
    <col min="1025" max="1025" width="23.6640625" customWidth="1"/>
    <col min="1026" max="1026" width="23" customWidth="1"/>
    <col min="1027" max="1027" width="18.6640625" customWidth="1"/>
    <col min="1028" max="1028" width="16.109375" customWidth="1"/>
    <col min="1029" max="1029" width="17" customWidth="1"/>
    <col min="1030" max="1030" width="37.21875" customWidth="1"/>
    <col min="1031" max="1031" width="20.6640625" customWidth="1"/>
    <col min="1279" max="1279" width="17.21875" customWidth="1"/>
    <col min="1280" max="1280" width="22" customWidth="1"/>
    <col min="1281" max="1281" width="23.6640625" customWidth="1"/>
    <col min="1282" max="1282" width="23" customWidth="1"/>
    <col min="1283" max="1283" width="18.6640625" customWidth="1"/>
    <col min="1284" max="1284" width="16.109375" customWidth="1"/>
    <col min="1285" max="1285" width="17" customWidth="1"/>
    <col min="1286" max="1286" width="37.21875" customWidth="1"/>
    <col min="1287" max="1287" width="20.6640625" customWidth="1"/>
    <col min="1535" max="1535" width="17.21875" customWidth="1"/>
    <col min="1536" max="1536" width="22" customWidth="1"/>
    <col min="1537" max="1537" width="23.6640625" customWidth="1"/>
    <col min="1538" max="1538" width="23" customWidth="1"/>
    <col min="1539" max="1539" width="18.6640625" customWidth="1"/>
    <col min="1540" max="1540" width="16.109375" customWidth="1"/>
    <col min="1541" max="1541" width="17" customWidth="1"/>
    <col min="1542" max="1542" width="37.21875" customWidth="1"/>
    <col min="1543" max="1543" width="20.6640625" customWidth="1"/>
    <col min="1791" max="1791" width="17.21875" customWidth="1"/>
    <col min="1792" max="1792" width="22" customWidth="1"/>
    <col min="1793" max="1793" width="23.6640625" customWidth="1"/>
    <col min="1794" max="1794" width="23" customWidth="1"/>
    <col min="1795" max="1795" width="18.6640625" customWidth="1"/>
    <col min="1796" max="1796" width="16.109375" customWidth="1"/>
    <col min="1797" max="1797" width="17" customWidth="1"/>
    <col min="1798" max="1798" width="37.21875" customWidth="1"/>
    <col min="1799" max="1799" width="20.6640625" customWidth="1"/>
    <col min="2047" max="2047" width="17.21875" customWidth="1"/>
    <col min="2048" max="2048" width="22" customWidth="1"/>
    <col min="2049" max="2049" width="23.6640625" customWidth="1"/>
    <col min="2050" max="2050" width="23" customWidth="1"/>
    <col min="2051" max="2051" width="18.6640625" customWidth="1"/>
    <col min="2052" max="2052" width="16.109375" customWidth="1"/>
    <col min="2053" max="2053" width="17" customWidth="1"/>
    <col min="2054" max="2054" width="37.21875" customWidth="1"/>
    <col min="2055" max="2055" width="20.6640625" customWidth="1"/>
    <col min="2303" max="2303" width="17.21875" customWidth="1"/>
    <col min="2304" max="2304" width="22" customWidth="1"/>
    <col min="2305" max="2305" width="23.6640625" customWidth="1"/>
    <col min="2306" max="2306" width="23" customWidth="1"/>
    <col min="2307" max="2307" width="18.6640625" customWidth="1"/>
    <col min="2308" max="2308" width="16.109375" customWidth="1"/>
    <col min="2309" max="2309" width="17" customWidth="1"/>
    <col min="2310" max="2310" width="37.21875" customWidth="1"/>
    <col min="2311" max="2311" width="20.6640625" customWidth="1"/>
    <col min="2559" max="2559" width="17.21875" customWidth="1"/>
    <col min="2560" max="2560" width="22" customWidth="1"/>
    <col min="2561" max="2561" width="23.6640625" customWidth="1"/>
    <col min="2562" max="2562" width="23" customWidth="1"/>
    <col min="2563" max="2563" width="18.6640625" customWidth="1"/>
    <col min="2564" max="2564" width="16.109375" customWidth="1"/>
    <col min="2565" max="2565" width="17" customWidth="1"/>
    <col min="2566" max="2566" width="37.21875" customWidth="1"/>
    <col min="2567" max="2567" width="20.6640625" customWidth="1"/>
    <col min="2815" max="2815" width="17.21875" customWidth="1"/>
    <col min="2816" max="2816" width="22" customWidth="1"/>
    <col min="2817" max="2817" width="23.6640625" customWidth="1"/>
    <col min="2818" max="2818" width="23" customWidth="1"/>
    <col min="2819" max="2819" width="18.6640625" customWidth="1"/>
    <col min="2820" max="2820" width="16.109375" customWidth="1"/>
    <col min="2821" max="2821" width="17" customWidth="1"/>
    <col min="2822" max="2822" width="37.21875" customWidth="1"/>
    <col min="2823" max="2823" width="20.6640625" customWidth="1"/>
    <col min="3071" max="3071" width="17.21875" customWidth="1"/>
    <col min="3072" max="3072" width="22" customWidth="1"/>
    <col min="3073" max="3073" width="23.6640625" customWidth="1"/>
    <col min="3074" max="3074" width="23" customWidth="1"/>
    <col min="3075" max="3075" width="18.6640625" customWidth="1"/>
    <col min="3076" max="3076" width="16.109375" customWidth="1"/>
    <col min="3077" max="3077" width="17" customWidth="1"/>
    <col min="3078" max="3078" width="37.21875" customWidth="1"/>
    <col min="3079" max="3079" width="20.6640625" customWidth="1"/>
    <col min="3327" max="3327" width="17.21875" customWidth="1"/>
    <col min="3328" max="3328" width="22" customWidth="1"/>
    <col min="3329" max="3329" width="23.6640625" customWidth="1"/>
    <col min="3330" max="3330" width="23" customWidth="1"/>
    <col min="3331" max="3331" width="18.6640625" customWidth="1"/>
    <col min="3332" max="3332" width="16.109375" customWidth="1"/>
    <col min="3333" max="3333" width="17" customWidth="1"/>
    <col min="3334" max="3334" width="37.21875" customWidth="1"/>
    <col min="3335" max="3335" width="20.6640625" customWidth="1"/>
    <col min="3583" max="3583" width="17.21875" customWidth="1"/>
    <col min="3584" max="3584" width="22" customWidth="1"/>
    <col min="3585" max="3585" width="23.6640625" customWidth="1"/>
    <col min="3586" max="3586" width="23" customWidth="1"/>
    <col min="3587" max="3587" width="18.6640625" customWidth="1"/>
    <col min="3588" max="3588" width="16.109375" customWidth="1"/>
    <col min="3589" max="3589" width="17" customWidth="1"/>
    <col min="3590" max="3590" width="37.21875" customWidth="1"/>
    <col min="3591" max="3591" width="20.6640625" customWidth="1"/>
    <col min="3839" max="3839" width="17.21875" customWidth="1"/>
    <col min="3840" max="3840" width="22" customWidth="1"/>
    <col min="3841" max="3841" width="23.6640625" customWidth="1"/>
    <col min="3842" max="3842" width="23" customWidth="1"/>
    <col min="3843" max="3843" width="18.6640625" customWidth="1"/>
    <col min="3844" max="3844" width="16.109375" customWidth="1"/>
    <col min="3845" max="3845" width="17" customWidth="1"/>
    <col min="3846" max="3846" width="37.21875" customWidth="1"/>
    <col min="3847" max="3847" width="20.6640625" customWidth="1"/>
    <col min="4095" max="4095" width="17.21875" customWidth="1"/>
    <col min="4096" max="4096" width="22" customWidth="1"/>
    <col min="4097" max="4097" width="23.6640625" customWidth="1"/>
    <col min="4098" max="4098" width="23" customWidth="1"/>
    <col min="4099" max="4099" width="18.6640625" customWidth="1"/>
    <col min="4100" max="4100" width="16.109375" customWidth="1"/>
    <col min="4101" max="4101" width="17" customWidth="1"/>
    <col min="4102" max="4102" width="37.21875" customWidth="1"/>
    <col min="4103" max="4103" width="20.6640625" customWidth="1"/>
    <col min="4351" max="4351" width="17.21875" customWidth="1"/>
    <col min="4352" max="4352" width="22" customWidth="1"/>
    <col min="4353" max="4353" width="23.6640625" customWidth="1"/>
    <col min="4354" max="4354" width="23" customWidth="1"/>
    <col min="4355" max="4355" width="18.6640625" customWidth="1"/>
    <col min="4356" max="4356" width="16.109375" customWidth="1"/>
    <col min="4357" max="4357" width="17" customWidth="1"/>
    <col min="4358" max="4358" width="37.21875" customWidth="1"/>
    <col min="4359" max="4359" width="20.6640625" customWidth="1"/>
    <col min="4607" max="4607" width="17.21875" customWidth="1"/>
    <col min="4608" max="4608" width="22" customWidth="1"/>
    <col min="4609" max="4609" width="23.6640625" customWidth="1"/>
    <col min="4610" max="4610" width="23" customWidth="1"/>
    <col min="4611" max="4611" width="18.6640625" customWidth="1"/>
    <col min="4612" max="4612" width="16.109375" customWidth="1"/>
    <col min="4613" max="4613" width="17" customWidth="1"/>
    <col min="4614" max="4614" width="37.21875" customWidth="1"/>
    <col min="4615" max="4615" width="20.6640625" customWidth="1"/>
    <col min="4863" max="4863" width="17.21875" customWidth="1"/>
    <col min="4864" max="4864" width="22" customWidth="1"/>
    <col min="4865" max="4865" width="23.6640625" customWidth="1"/>
    <col min="4866" max="4866" width="23" customWidth="1"/>
    <col min="4867" max="4867" width="18.6640625" customWidth="1"/>
    <col min="4868" max="4868" width="16.109375" customWidth="1"/>
    <col min="4869" max="4869" width="17" customWidth="1"/>
    <col min="4870" max="4870" width="37.21875" customWidth="1"/>
    <col min="4871" max="4871" width="20.6640625" customWidth="1"/>
    <col min="5119" max="5119" width="17.21875" customWidth="1"/>
    <col min="5120" max="5120" width="22" customWidth="1"/>
    <col min="5121" max="5121" width="23.6640625" customWidth="1"/>
    <col min="5122" max="5122" width="23" customWidth="1"/>
    <col min="5123" max="5123" width="18.6640625" customWidth="1"/>
    <col min="5124" max="5124" width="16.109375" customWidth="1"/>
    <col min="5125" max="5125" width="17" customWidth="1"/>
    <col min="5126" max="5126" width="37.21875" customWidth="1"/>
    <col min="5127" max="5127" width="20.6640625" customWidth="1"/>
    <col min="5375" max="5375" width="17.21875" customWidth="1"/>
    <col min="5376" max="5376" width="22" customWidth="1"/>
    <col min="5377" max="5377" width="23.6640625" customWidth="1"/>
    <col min="5378" max="5378" width="23" customWidth="1"/>
    <col min="5379" max="5379" width="18.6640625" customWidth="1"/>
    <col min="5380" max="5380" width="16.109375" customWidth="1"/>
    <col min="5381" max="5381" width="17" customWidth="1"/>
    <col min="5382" max="5382" width="37.21875" customWidth="1"/>
    <col min="5383" max="5383" width="20.6640625" customWidth="1"/>
    <col min="5631" max="5631" width="17.21875" customWidth="1"/>
    <col min="5632" max="5632" width="22" customWidth="1"/>
    <col min="5633" max="5633" width="23.6640625" customWidth="1"/>
    <col min="5634" max="5634" width="23" customWidth="1"/>
    <col min="5635" max="5635" width="18.6640625" customWidth="1"/>
    <col min="5636" max="5636" width="16.109375" customWidth="1"/>
    <col min="5637" max="5637" width="17" customWidth="1"/>
    <col min="5638" max="5638" width="37.21875" customWidth="1"/>
    <col min="5639" max="5639" width="20.6640625" customWidth="1"/>
    <col min="5887" max="5887" width="17.21875" customWidth="1"/>
    <col min="5888" max="5888" width="22" customWidth="1"/>
    <col min="5889" max="5889" width="23.6640625" customWidth="1"/>
    <col min="5890" max="5890" width="23" customWidth="1"/>
    <col min="5891" max="5891" width="18.6640625" customWidth="1"/>
    <col min="5892" max="5892" width="16.109375" customWidth="1"/>
    <col min="5893" max="5893" width="17" customWidth="1"/>
    <col min="5894" max="5894" width="37.21875" customWidth="1"/>
    <col min="5895" max="5895" width="20.6640625" customWidth="1"/>
    <col min="6143" max="6143" width="17.21875" customWidth="1"/>
    <col min="6144" max="6144" width="22" customWidth="1"/>
    <col min="6145" max="6145" width="23.6640625" customWidth="1"/>
    <col min="6146" max="6146" width="23" customWidth="1"/>
    <col min="6147" max="6147" width="18.6640625" customWidth="1"/>
    <col min="6148" max="6148" width="16.109375" customWidth="1"/>
    <col min="6149" max="6149" width="17" customWidth="1"/>
    <col min="6150" max="6150" width="37.21875" customWidth="1"/>
    <col min="6151" max="6151" width="20.6640625" customWidth="1"/>
    <col min="6399" max="6399" width="17.21875" customWidth="1"/>
    <col min="6400" max="6400" width="22" customWidth="1"/>
    <col min="6401" max="6401" width="23.6640625" customWidth="1"/>
    <col min="6402" max="6402" width="23" customWidth="1"/>
    <col min="6403" max="6403" width="18.6640625" customWidth="1"/>
    <col min="6404" max="6404" width="16.109375" customWidth="1"/>
    <col min="6405" max="6405" width="17" customWidth="1"/>
    <col min="6406" max="6406" width="37.21875" customWidth="1"/>
    <col min="6407" max="6407" width="20.6640625" customWidth="1"/>
    <col min="6655" max="6655" width="17.21875" customWidth="1"/>
    <col min="6656" max="6656" width="22" customWidth="1"/>
    <col min="6657" max="6657" width="23.6640625" customWidth="1"/>
    <col min="6658" max="6658" width="23" customWidth="1"/>
    <col min="6659" max="6659" width="18.6640625" customWidth="1"/>
    <col min="6660" max="6660" width="16.109375" customWidth="1"/>
    <col min="6661" max="6661" width="17" customWidth="1"/>
    <col min="6662" max="6662" width="37.21875" customWidth="1"/>
    <col min="6663" max="6663" width="20.6640625" customWidth="1"/>
    <col min="6911" max="6911" width="17.21875" customWidth="1"/>
    <col min="6912" max="6912" width="22" customWidth="1"/>
    <col min="6913" max="6913" width="23.6640625" customWidth="1"/>
    <col min="6914" max="6914" width="23" customWidth="1"/>
    <col min="6915" max="6915" width="18.6640625" customWidth="1"/>
    <col min="6916" max="6916" width="16.109375" customWidth="1"/>
    <col min="6917" max="6917" width="17" customWidth="1"/>
    <col min="6918" max="6918" width="37.21875" customWidth="1"/>
    <col min="6919" max="6919" width="20.6640625" customWidth="1"/>
    <col min="7167" max="7167" width="17.21875" customWidth="1"/>
    <col min="7168" max="7168" width="22" customWidth="1"/>
    <col min="7169" max="7169" width="23.6640625" customWidth="1"/>
    <col min="7170" max="7170" width="23" customWidth="1"/>
    <col min="7171" max="7171" width="18.6640625" customWidth="1"/>
    <col min="7172" max="7172" width="16.109375" customWidth="1"/>
    <col min="7173" max="7173" width="17" customWidth="1"/>
    <col min="7174" max="7174" width="37.21875" customWidth="1"/>
    <col min="7175" max="7175" width="20.6640625" customWidth="1"/>
    <col min="7423" max="7423" width="17.21875" customWidth="1"/>
    <col min="7424" max="7424" width="22" customWidth="1"/>
    <col min="7425" max="7425" width="23.6640625" customWidth="1"/>
    <col min="7426" max="7426" width="23" customWidth="1"/>
    <col min="7427" max="7427" width="18.6640625" customWidth="1"/>
    <col min="7428" max="7428" width="16.109375" customWidth="1"/>
    <col min="7429" max="7429" width="17" customWidth="1"/>
    <col min="7430" max="7430" width="37.21875" customWidth="1"/>
    <col min="7431" max="7431" width="20.6640625" customWidth="1"/>
    <col min="7679" max="7679" width="17.21875" customWidth="1"/>
    <col min="7680" max="7680" width="22" customWidth="1"/>
    <col min="7681" max="7681" width="23.6640625" customWidth="1"/>
    <col min="7682" max="7682" width="23" customWidth="1"/>
    <col min="7683" max="7683" width="18.6640625" customWidth="1"/>
    <col min="7684" max="7684" width="16.109375" customWidth="1"/>
    <col min="7685" max="7685" width="17" customWidth="1"/>
    <col min="7686" max="7686" width="37.21875" customWidth="1"/>
    <col min="7687" max="7687" width="20.6640625" customWidth="1"/>
    <col min="7935" max="7935" width="17.21875" customWidth="1"/>
    <col min="7936" max="7936" width="22" customWidth="1"/>
    <col min="7937" max="7937" width="23.6640625" customWidth="1"/>
    <col min="7938" max="7938" width="23" customWidth="1"/>
    <col min="7939" max="7939" width="18.6640625" customWidth="1"/>
    <col min="7940" max="7940" width="16.109375" customWidth="1"/>
    <col min="7941" max="7941" width="17" customWidth="1"/>
    <col min="7942" max="7942" width="37.21875" customWidth="1"/>
    <col min="7943" max="7943" width="20.6640625" customWidth="1"/>
    <col min="8191" max="8191" width="17.21875" customWidth="1"/>
    <col min="8192" max="8192" width="22" customWidth="1"/>
    <col min="8193" max="8193" width="23.6640625" customWidth="1"/>
    <col min="8194" max="8194" width="23" customWidth="1"/>
    <col min="8195" max="8195" width="18.6640625" customWidth="1"/>
    <col min="8196" max="8196" width="16.109375" customWidth="1"/>
    <col min="8197" max="8197" width="17" customWidth="1"/>
    <col min="8198" max="8198" width="37.21875" customWidth="1"/>
    <col min="8199" max="8199" width="20.6640625" customWidth="1"/>
    <col min="8447" max="8447" width="17.21875" customWidth="1"/>
    <col min="8448" max="8448" width="22" customWidth="1"/>
    <col min="8449" max="8449" width="23.6640625" customWidth="1"/>
    <col min="8450" max="8450" width="23" customWidth="1"/>
    <col min="8451" max="8451" width="18.6640625" customWidth="1"/>
    <col min="8452" max="8452" width="16.109375" customWidth="1"/>
    <col min="8453" max="8453" width="17" customWidth="1"/>
    <col min="8454" max="8454" width="37.21875" customWidth="1"/>
    <col min="8455" max="8455" width="20.6640625" customWidth="1"/>
    <col min="8703" max="8703" width="17.21875" customWidth="1"/>
    <col min="8704" max="8704" width="22" customWidth="1"/>
    <col min="8705" max="8705" width="23.6640625" customWidth="1"/>
    <col min="8706" max="8706" width="23" customWidth="1"/>
    <col min="8707" max="8707" width="18.6640625" customWidth="1"/>
    <col min="8708" max="8708" width="16.109375" customWidth="1"/>
    <col min="8709" max="8709" width="17" customWidth="1"/>
    <col min="8710" max="8710" width="37.21875" customWidth="1"/>
    <col min="8711" max="8711" width="20.6640625" customWidth="1"/>
    <col min="8959" max="8959" width="17.21875" customWidth="1"/>
    <col min="8960" max="8960" width="22" customWidth="1"/>
    <col min="8961" max="8961" width="23.6640625" customWidth="1"/>
    <col min="8962" max="8962" width="23" customWidth="1"/>
    <col min="8963" max="8963" width="18.6640625" customWidth="1"/>
    <col min="8964" max="8964" width="16.109375" customWidth="1"/>
    <col min="8965" max="8965" width="17" customWidth="1"/>
    <col min="8966" max="8966" width="37.21875" customWidth="1"/>
    <col min="8967" max="8967" width="20.6640625" customWidth="1"/>
    <col min="9215" max="9215" width="17.21875" customWidth="1"/>
    <col min="9216" max="9216" width="22" customWidth="1"/>
    <col min="9217" max="9217" width="23.6640625" customWidth="1"/>
    <col min="9218" max="9218" width="23" customWidth="1"/>
    <col min="9219" max="9219" width="18.6640625" customWidth="1"/>
    <col min="9220" max="9220" width="16.109375" customWidth="1"/>
    <col min="9221" max="9221" width="17" customWidth="1"/>
    <col min="9222" max="9222" width="37.21875" customWidth="1"/>
    <col min="9223" max="9223" width="20.6640625" customWidth="1"/>
    <col min="9471" max="9471" width="17.21875" customWidth="1"/>
    <col min="9472" max="9472" width="22" customWidth="1"/>
    <col min="9473" max="9473" width="23.6640625" customWidth="1"/>
    <col min="9474" max="9474" width="23" customWidth="1"/>
    <col min="9475" max="9475" width="18.6640625" customWidth="1"/>
    <col min="9476" max="9476" width="16.109375" customWidth="1"/>
    <col min="9477" max="9477" width="17" customWidth="1"/>
    <col min="9478" max="9478" width="37.21875" customWidth="1"/>
    <col min="9479" max="9479" width="20.6640625" customWidth="1"/>
    <col min="9727" max="9727" width="17.21875" customWidth="1"/>
    <col min="9728" max="9728" width="22" customWidth="1"/>
    <col min="9729" max="9729" width="23.6640625" customWidth="1"/>
    <col min="9730" max="9730" width="23" customWidth="1"/>
    <col min="9731" max="9731" width="18.6640625" customWidth="1"/>
    <col min="9732" max="9732" width="16.109375" customWidth="1"/>
    <col min="9733" max="9733" width="17" customWidth="1"/>
    <col min="9734" max="9734" width="37.21875" customWidth="1"/>
    <col min="9735" max="9735" width="20.6640625" customWidth="1"/>
    <col min="9983" max="9983" width="17.21875" customWidth="1"/>
    <col min="9984" max="9984" width="22" customWidth="1"/>
    <col min="9985" max="9985" width="23.6640625" customWidth="1"/>
    <col min="9986" max="9986" width="23" customWidth="1"/>
    <col min="9987" max="9987" width="18.6640625" customWidth="1"/>
    <col min="9988" max="9988" width="16.109375" customWidth="1"/>
    <col min="9989" max="9989" width="17" customWidth="1"/>
    <col min="9990" max="9990" width="37.21875" customWidth="1"/>
    <col min="9991" max="9991" width="20.6640625" customWidth="1"/>
    <col min="10239" max="10239" width="17.21875" customWidth="1"/>
    <col min="10240" max="10240" width="22" customWidth="1"/>
    <col min="10241" max="10241" width="23.6640625" customWidth="1"/>
    <col min="10242" max="10242" width="23" customWidth="1"/>
    <col min="10243" max="10243" width="18.6640625" customWidth="1"/>
    <col min="10244" max="10244" width="16.109375" customWidth="1"/>
    <col min="10245" max="10245" width="17" customWidth="1"/>
    <col min="10246" max="10246" width="37.21875" customWidth="1"/>
    <col min="10247" max="10247" width="20.6640625" customWidth="1"/>
    <col min="10495" max="10495" width="17.21875" customWidth="1"/>
    <col min="10496" max="10496" width="22" customWidth="1"/>
    <col min="10497" max="10497" width="23.6640625" customWidth="1"/>
    <col min="10498" max="10498" width="23" customWidth="1"/>
    <col min="10499" max="10499" width="18.6640625" customWidth="1"/>
    <col min="10500" max="10500" width="16.109375" customWidth="1"/>
    <col min="10501" max="10501" width="17" customWidth="1"/>
    <col min="10502" max="10502" width="37.21875" customWidth="1"/>
    <col min="10503" max="10503" width="20.6640625" customWidth="1"/>
    <col min="10751" max="10751" width="17.21875" customWidth="1"/>
    <col min="10752" max="10752" width="22" customWidth="1"/>
    <col min="10753" max="10753" width="23.6640625" customWidth="1"/>
    <col min="10754" max="10754" width="23" customWidth="1"/>
    <col min="10755" max="10755" width="18.6640625" customWidth="1"/>
    <col min="10756" max="10756" width="16.109375" customWidth="1"/>
    <col min="10757" max="10757" width="17" customWidth="1"/>
    <col min="10758" max="10758" width="37.21875" customWidth="1"/>
    <col min="10759" max="10759" width="20.6640625" customWidth="1"/>
    <col min="11007" max="11007" width="17.21875" customWidth="1"/>
    <col min="11008" max="11008" width="22" customWidth="1"/>
    <col min="11009" max="11009" width="23.6640625" customWidth="1"/>
    <col min="11010" max="11010" width="23" customWidth="1"/>
    <col min="11011" max="11011" width="18.6640625" customWidth="1"/>
    <col min="11012" max="11012" width="16.109375" customWidth="1"/>
    <col min="11013" max="11013" width="17" customWidth="1"/>
    <col min="11014" max="11014" width="37.21875" customWidth="1"/>
    <col min="11015" max="11015" width="20.6640625" customWidth="1"/>
    <col min="11263" max="11263" width="17.21875" customWidth="1"/>
    <col min="11264" max="11264" width="22" customWidth="1"/>
    <col min="11265" max="11265" width="23.6640625" customWidth="1"/>
    <col min="11266" max="11266" width="23" customWidth="1"/>
    <col min="11267" max="11267" width="18.6640625" customWidth="1"/>
    <col min="11268" max="11268" width="16.109375" customWidth="1"/>
    <col min="11269" max="11269" width="17" customWidth="1"/>
    <col min="11270" max="11270" width="37.21875" customWidth="1"/>
    <col min="11271" max="11271" width="20.6640625" customWidth="1"/>
    <col min="11519" max="11519" width="17.21875" customWidth="1"/>
    <col min="11520" max="11520" width="22" customWidth="1"/>
    <col min="11521" max="11521" width="23.6640625" customWidth="1"/>
    <col min="11522" max="11522" width="23" customWidth="1"/>
    <col min="11523" max="11523" width="18.6640625" customWidth="1"/>
    <col min="11524" max="11524" width="16.109375" customWidth="1"/>
    <col min="11525" max="11525" width="17" customWidth="1"/>
    <col min="11526" max="11526" width="37.21875" customWidth="1"/>
    <col min="11527" max="11527" width="20.6640625" customWidth="1"/>
    <col min="11775" max="11775" width="17.21875" customWidth="1"/>
    <col min="11776" max="11776" width="22" customWidth="1"/>
    <col min="11777" max="11777" width="23.6640625" customWidth="1"/>
    <col min="11778" max="11778" width="23" customWidth="1"/>
    <col min="11779" max="11779" width="18.6640625" customWidth="1"/>
    <col min="11780" max="11780" width="16.109375" customWidth="1"/>
    <col min="11781" max="11781" width="17" customWidth="1"/>
    <col min="11782" max="11782" width="37.21875" customWidth="1"/>
    <col min="11783" max="11783" width="20.6640625" customWidth="1"/>
    <col min="12031" max="12031" width="17.21875" customWidth="1"/>
    <col min="12032" max="12032" width="22" customWidth="1"/>
    <col min="12033" max="12033" width="23.6640625" customWidth="1"/>
    <col min="12034" max="12034" width="23" customWidth="1"/>
    <col min="12035" max="12035" width="18.6640625" customWidth="1"/>
    <col min="12036" max="12036" width="16.109375" customWidth="1"/>
    <col min="12037" max="12037" width="17" customWidth="1"/>
    <col min="12038" max="12038" width="37.21875" customWidth="1"/>
    <col min="12039" max="12039" width="20.6640625" customWidth="1"/>
    <col min="12287" max="12287" width="17.21875" customWidth="1"/>
    <col min="12288" max="12288" width="22" customWidth="1"/>
    <col min="12289" max="12289" width="23.6640625" customWidth="1"/>
    <col min="12290" max="12290" width="23" customWidth="1"/>
    <col min="12291" max="12291" width="18.6640625" customWidth="1"/>
    <col min="12292" max="12292" width="16.109375" customWidth="1"/>
    <col min="12293" max="12293" width="17" customWidth="1"/>
    <col min="12294" max="12294" width="37.21875" customWidth="1"/>
    <col min="12295" max="12295" width="20.6640625" customWidth="1"/>
    <col min="12543" max="12543" width="17.21875" customWidth="1"/>
    <col min="12544" max="12544" width="22" customWidth="1"/>
    <col min="12545" max="12545" width="23.6640625" customWidth="1"/>
    <col min="12546" max="12546" width="23" customWidth="1"/>
    <col min="12547" max="12547" width="18.6640625" customWidth="1"/>
    <col min="12548" max="12548" width="16.109375" customWidth="1"/>
    <col min="12549" max="12549" width="17" customWidth="1"/>
    <col min="12550" max="12550" width="37.21875" customWidth="1"/>
    <col min="12551" max="12551" width="20.6640625" customWidth="1"/>
    <col min="12799" max="12799" width="17.21875" customWidth="1"/>
    <col min="12800" max="12800" width="22" customWidth="1"/>
    <col min="12801" max="12801" width="23.6640625" customWidth="1"/>
    <col min="12802" max="12802" width="23" customWidth="1"/>
    <col min="12803" max="12803" width="18.6640625" customWidth="1"/>
    <col min="12804" max="12804" width="16.109375" customWidth="1"/>
    <col min="12805" max="12805" width="17" customWidth="1"/>
    <col min="12806" max="12806" width="37.21875" customWidth="1"/>
    <col min="12807" max="12807" width="20.6640625" customWidth="1"/>
    <col min="13055" max="13055" width="17.21875" customWidth="1"/>
    <col min="13056" max="13056" width="22" customWidth="1"/>
    <col min="13057" max="13057" width="23.6640625" customWidth="1"/>
    <col min="13058" max="13058" width="23" customWidth="1"/>
    <col min="13059" max="13059" width="18.6640625" customWidth="1"/>
    <col min="13060" max="13060" width="16.109375" customWidth="1"/>
    <col min="13061" max="13061" width="17" customWidth="1"/>
    <col min="13062" max="13062" width="37.21875" customWidth="1"/>
    <col min="13063" max="13063" width="20.6640625" customWidth="1"/>
    <col min="13311" max="13311" width="17.21875" customWidth="1"/>
    <col min="13312" max="13312" width="22" customWidth="1"/>
    <col min="13313" max="13313" width="23.6640625" customWidth="1"/>
    <col min="13314" max="13314" width="23" customWidth="1"/>
    <col min="13315" max="13315" width="18.6640625" customWidth="1"/>
    <col min="13316" max="13316" width="16.109375" customWidth="1"/>
    <col min="13317" max="13317" width="17" customWidth="1"/>
    <col min="13318" max="13318" width="37.21875" customWidth="1"/>
    <col min="13319" max="13319" width="20.6640625" customWidth="1"/>
    <col min="13567" max="13567" width="17.21875" customWidth="1"/>
    <col min="13568" max="13568" width="22" customWidth="1"/>
    <col min="13569" max="13569" width="23.6640625" customWidth="1"/>
    <col min="13570" max="13570" width="23" customWidth="1"/>
    <col min="13571" max="13571" width="18.6640625" customWidth="1"/>
    <col min="13572" max="13572" width="16.109375" customWidth="1"/>
    <col min="13573" max="13573" width="17" customWidth="1"/>
    <col min="13574" max="13574" width="37.21875" customWidth="1"/>
    <col min="13575" max="13575" width="20.6640625" customWidth="1"/>
    <col min="13823" max="13823" width="17.21875" customWidth="1"/>
    <col min="13824" max="13824" width="22" customWidth="1"/>
    <col min="13825" max="13825" width="23.6640625" customWidth="1"/>
    <col min="13826" max="13826" width="23" customWidth="1"/>
    <col min="13827" max="13827" width="18.6640625" customWidth="1"/>
    <col min="13828" max="13828" width="16.109375" customWidth="1"/>
    <col min="13829" max="13829" width="17" customWidth="1"/>
    <col min="13830" max="13830" width="37.21875" customWidth="1"/>
    <col min="13831" max="13831" width="20.6640625" customWidth="1"/>
    <col min="14079" max="14079" width="17.21875" customWidth="1"/>
    <col min="14080" max="14080" width="22" customWidth="1"/>
    <col min="14081" max="14081" width="23.6640625" customWidth="1"/>
    <col min="14082" max="14082" width="23" customWidth="1"/>
    <col min="14083" max="14083" width="18.6640625" customWidth="1"/>
    <col min="14084" max="14084" width="16.109375" customWidth="1"/>
    <col min="14085" max="14085" width="17" customWidth="1"/>
    <col min="14086" max="14086" width="37.21875" customWidth="1"/>
    <col min="14087" max="14087" width="20.6640625" customWidth="1"/>
    <col min="14335" max="14335" width="17.21875" customWidth="1"/>
    <col min="14336" max="14336" width="22" customWidth="1"/>
    <col min="14337" max="14337" width="23.6640625" customWidth="1"/>
    <col min="14338" max="14338" width="23" customWidth="1"/>
    <col min="14339" max="14339" width="18.6640625" customWidth="1"/>
    <col min="14340" max="14340" width="16.109375" customWidth="1"/>
    <col min="14341" max="14341" width="17" customWidth="1"/>
    <col min="14342" max="14342" width="37.21875" customWidth="1"/>
    <col min="14343" max="14343" width="20.6640625" customWidth="1"/>
    <col min="14591" max="14591" width="17.21875" customWidth="1"/>
    <col min="14592" max="14592" width="22" customWidth="1"/>
    <col min="14593" max="14593" width="23.6640625" customWidth="1"/>
    <col min="14594" max="14594" width="23" customWidth="1"/>
    <col min="14595" max="14595" width="18.6640625" customWidth="1"/>
    <col min="14596" max="14596" width="16.109375" customWidth="1"/>
    <col min="14597" max="14597" width="17" customWidth="1"/>
    <col min="14598" max="14598" width="37.21875" customWidth="1"/>
    <col min="14599" max="14599" width="20.6640625" customWidth="1"/>
    <col min="14847" max="14847" width="17.21875" customWidth="1"/>
    <col min="14848" max="14848" width="22" customWidth="1"/>
    <col min="14849" max="14849" width="23.6640625" customWidth="1"/>
    <col min="14850" max="14850" width="23" customWidth="1"/>
    <col min="14851" max="14851" width="18.6640625" customWidth="1"/>
    <col min="14852" max="14852" width="16.109375" customWidth="1"/>
    <col min="14853" max="14853" width="17" customWidth="1"/>
    <col min="14854" max="14854" width="37.21875" customWidth="1"/>
    <col min="14855" max="14855" width="20.6640625" customWidth="1"/>
    <col min="15103" max="15103" width="17.21875" customWidth="1"/>
    <col min="15104" max="15104" width="22" customWidth="1"/>
    <col min="15105" max="15105" width="23.6640625" customWidth="1"/>
    <col min="15106" max="15106" width="23" customWidth="1"/>
    <col min="15107" max="15107" width="18.6640625" customWidth="1"/>
    <col min="15108" max="15108" width="16.109375" customWidth="1"/>
    <col min="15109" max="15109" width="17" customWidth="1"/>
    <col min="15110" max="15110" width="37.21875" customWidth="1"/>
    <col min="15111" max="15111" width="20.6640625" customWidth="1"/>
    <col min="15359" max="15359" width="17.21875" customWidth="1"/>
    <col min="15360" max="15360" width="22" customWidth="1"/>
    <col min="15361" max="15361" width="23.6640625" customWidth="1"/>
    <col min="15362" max="15362" width="23" customWidth="1"/>
    <col min="15363" max="15363" width="18.6640625" customWidth="1"/>
    <col min="15364" max="15364" width="16.109375" customWidth="1"/>
    <col min="15365" max="15365" width="17" customWidth="1"/>
    <col min="15366" max="15366" width="37.21875" customWidth="1"/>
    <col min="15367" max="15367" width="20.6640625" customWidth="1"/>
    <col min="15615" max="15615" width="17.21875" customWidth="1"/>
    <col min="15616" max="15616" width="22" customWidth="1"/>
    <col min="15617" max="15617" width="23.6640625" customWidth="1"/>
    <col min="15618" max="15618" width="23" customWidth="1"/>
    <col min="15619" max="15619" width="18.6640625" customWidth="1"/>
    <col min="15620" max="15620" width="16.109375" customWidth="1"/>
    <col min="15621" max="15621" width="17" customWidth="1"/>
    <col min="15622" max="15622" width="37.21875" customWidth="1"/>
    <col min="15623" max="15623" width="20.6640625" customWidth="1"/>
    <col min="15871" max="15871" width="17.21875" customWidth="1"/>
    <col min="15872" max="15872" width="22" customWidth="1"/>
    <col min="15873" max="15873" width="23.6640625" customWidth="1"/>
    <col min="15874" max="15874" width="23" customWidth="1"/>
    <col min="15875" max="15875" width="18.6640625" customWidth="1"/>
    <col min="15876" max="15876" width="16.109375" customWidth="1"/>
    <col min="15877" max="15877" width="17" customWidth="1"/>
    <col min="15878" max="15878" width="37.21875" customWidth="1"/>
    <col min="15879" max="15879" width="20.6640625" customWidth="1"/>
    <col min="16127" max="16127" width="17.21875" customWidth="1"/>
    <col min="16128" max="16128" width="22" customWidth="1"/>
    <col min="16129" max="16129" width="23.6640625" customWidth="1"/>
    <col min="16130" max="16130" width="23" customWidth="1"/>
    <col min="16131" max="16131" width="18.6640625" customWidth="1"/>
    <col min="16132" max="16132" width="16.109375" customWidth="1"/>
    <col min="16133" max="16133" width="17" customWidth="1"/>
    <col min="16134" max="16134" width="37.21875" customWidth="1"/>
    <col min="16135" max="16135" width="20.6640625" customWidth="1"/>
  </cols>
  <sheetData>
    <row r="1" spans="1:9" ht="17.100000000000001" customHeight="1">
      <c r="A1" s="154"/>
      <c r="B1" s="154"/>
      <c r="C1" s="7"/>
    </row>
    <row r="2" spans="1:9" ht="17.100000000000001" customHeight="1">
      <c r="A2" s="155" t="s">
        <v>31</v>
      </c>
      <c r="B2" s="155"/>
      <c r="C2" s="155"/>
      <c r="D2" s="155"/>
      <c r="E2" s="155"/>
      <c r="F2" s="155"/>
      <c r="G2" s="155"/>
      <c r="H2" s="155"/>
    </row>
    <row r="3" spans="1:9" ht="24" customHeight="1">
      <c r="A3" s="156" t="s">
        <v>188</v>
      </c>
      <c r="B3" s="156"/>
      <c r="C3" s="156"/>
      <c r="D3" s="156"/>
      <c r="E3" s="156"/>
      <c r="F3" s="156"/>
      <c r="G3" s="156"/>
      <c r="H3" s="156"/>
    </row>
    <row r="4" spans="1:9" ht="17.100000000000001" customHeight="1">
      <c r="A4" s="157" t="s">
        <v>211</v>
      </c>
      <c r="B4" s="157"/>
      <c r="C4" s="157"/>
      <c r="D4" s="157"/>
      <c r="E4" s="157"/>
      <c r="F4" s="157"/>
      <c r="G4" s="157"/>
      <c r="H4" s="157"/>
    </row>
    <row r="5" spans="1:9" ht="17.100000000000001" customHeight="1">
      <c r="A5" s="159" t="s">
        <v>32</v>
      </c>
      <c r="B5" s="159"/>
      <c r="C5" s="159"/>
      <c r="D5" s="159"/>
      <c r="E5" s="159"/>
      <c r="F5" s="159"/>
      <c r="G5" s="159"/>
      <c r="H5" s="159"/>
    </row>
    <row r="6" spans="1:9" ht="17.100000000000001" customHeight="1">
      <c r="A6" s="158" t="s">
        <v>33</v>
      </c>
      <c r="B6" s="158"/>
      <c r="C6" s="158"/>
      <c r="D6" s="158"/>
      <c r="E6" s="158"/>
      <c r="F6" s="158"/>
      <c r="G6" s="158"/>
      <c r="H6" s="158"/>
      <c r="I6" s="2"/>
    </row>
    <row r="7" spans="1:9" ht="27" customHeight="1">
      <c r="A7" s="151" t="s">
        <v>22</v>
      </c>
      <c r="B7" s="152"/>
      <c r="C7" s="152"/>
      <c r="D7" s="139" t="s">
        <v>34</v>
      </c>
      <c r="E7" s="139" t="s">
        <v>203</v>
      </c>
      <c r="F7" s="141" t="s">
        <v>25</v>
      </c>
      <c r="G7" s="141" t="s">
        <v>35</v>
      </c>
      <c r="H7" s="143" t="s">
        <v>36</v>
      </c>
      <c r="I7" s="2"/>
    </row>
    <row r="8" spans="1:9" ht="27" customHeight="1">
      <c r="A8" s="9" t="s">
        <v>5</v>
      </c>
      <c r="B8" s="10" t="s">
        <v>6</v>
      </c>
      <c r="C8" s="60" t="s">
        <v>7</v>
      </c>
      <c r="D8" s="153"/>
      <c r="E8" s="140"/>
      <c r="F8" s="142"/>
      <c r="G8" s="142"/>
      <c r="H8" s="144"/>
      <c r="I8" s="2"/>
    </row>
    <row r="9" spans="1:9" ht="27.95" customHeight="1">
      <c r="A9" s="11" t="s">
        <v>37</v>
      </c>
      <c r="B9" s="12" t="s">
        <v>38</v>
      </c>
      <c r="C9" s="61" t="s">
        <v>39</v>
      </c>
      <c r="D9" s="14">
        <v>25000000</v>
      </c>
      <c r="E9" s="14">
        <v>25000000</v>
      </c>
      <c r="F9" s="15">
        <f>E9-D9</f>
        <v>0</v>
      </c>
      <c r="G9" s="16"/>
      <c r="H9" s="17" t="s">
        <v>40</v>
      </c>
      <c r="I9" s="2"/>
    </row>
    <row r="10" spans="1:9" s="2" customFormat="1" ht="27.95" customHeight="1">
      <c r="A10" s="145" t="s">
        <v>41</v>
      </c>
      <c r="B10" s="109" t="s">
        <v>42</v>
      </c>
      <c r="C10" s="61" t="s">
        <v>43</v>
      </c>
      <c r="D10" s="18">
        <v>74640000</v>
      </c>
      <c r="E10" s="18">
        <v>74640000</v>
      </c>
      <c r="F10" s="15">
        <f t="shared" ref="F10:F25" si="0">E10-D10</f>
        <v>0</v>
      </c>
      <c r="G10" s="16"/>
      <c r="H10" s="19" t="s">
        <v>205</v>
      </c>
    </row>
    <row r="11" spans="1:9" s="2" customFormat="1" ht="27.95" customHeight="1">
      <c r="A11" s="146"/>
      <c r="B11" s="12" t="s">
        <v>44</v>
      </c>
      <c r="C11" s="61" t="s">
        <v>45</v>
      </c>
      <c r="D11" s="14">
        <v>0</v>
      </c>
      <c r="E11" s="14">
        <v>0</v>
      </c>
      <c r="F11" s="15">
        <f t="shared" si="0"/>
        <v>0</v>
      </c>
      <c r="G11" s="16"/>
      <c r="H11" s="17">
        <v>0</v>
      </c>
    </row>
    <row r="12" spans="1:9" s="2" customFormat="1" ht="27.95" customHeight="1">
      <c r="A12" s="146"/>
      <c r="B12" s="148" t="s">
        <v>46</v>
      </c>
      <c r="C12" s="61" t="s">
        <v>47</v>
      </c>
      <c r="D12" s="14">
        <v>18000000</v>
      </c>
      <c r="E12" s="14">
        <v>16000000</v>
      </c>
      <c r="F12" s="15">
        <f t="shared" si="0"/>
        <v>-2000000</v>
      </c>
      <c r="G12" s="16"/>
      <c r="H12" s="17" t="s">
        <v>48</v>
      </c>
    </row>
    <row r="13" spans="1:9" s="2" customFormat="1" ht="27.95" customHeight="1">
      <c r="A13" s="146"/>
      <c r="B13" s="149"/>
      <c r="C13" s="61" t="s">
        <v>49</v>
      </c>
      <c r="D13" s="14">
        <v>1280000</v>
      </c>
      <c r="E13" s="14">
        <v>2000000</v>
      </c>
      <c r="F13" s="15">
        <f t="shared" si="0"/>
        <v>720000</v>
      </c>
      <c r="G13" s="16"/>
      <c r="H13" s="17" t="s">
        <v>206</v>
      </c>
    </row>
    <row r="14" spans="1:9" s="2" customFormat="1" ht="27.95" customHeight="1">
      <c r="A14" s="146"/>
      <c r="B14" s="149"/>
      <c r="C14" s="61" t="s">
        <v>50</v>
      </c>
      <c r="D14" s="14">
        <v>1400000</v>
      </c>
      <c r="E14" s="14">
        <v>3500000</v>
      </c>
      <c r="F14" s="15">
        <f t="shared" si="0"/>
        <v>2100000</v>
      </c>
      <c r="G14" s="16"/>
      <c r="H14" s="17" t="s">
        <v>207</v>
      </c>
    </row>
    <row r="15" spans="1:9" s="2" customFormat="1" ht="27.95" customHeight="1">
      <c r="A15" s="146"/>
      <c r="B15" s="149"/>
      <c r="C15" s="61" t="s">
        <v>51</v>
      </c>
      <c r="D15" s="14">
        <v>9600000</v>
      </c>
      <c r="E15" s="14">
        <v>9600000</v>
      </c>
      <c r="F15" s="15">
        <f t="shared" si="0"/>
        <v>0</v>
      </c>
      <c r="G15" s="110" t="s">
        <v>190</v>
      </c>
      <c r="H15" s="20"/>
    </row>
    <row r="16" spans="1:9" s="2" customFormat="1" ht="28.5" customHeight="1">
      <c r="A16" s="146"/>
      <c r="B16" s="149"/>
      <c r="C16" s="62" t="s">
        <v>53</v>
      </c>
      <c r="D16" s="14">
        <v>15000000</v>
      </c>
      <c r="E16" s="14">
        <v>0</v>
      </c>
      <c r="F16" s="15">
        <f t="shared" si="0"/>
        <v>-15000000</v>
      </c>
      <c r="G16" s="110" t="s">
        <v>192</v>
      </c>
      <c r="H16" s="111" t="s">
        <v>197</v>
      </c>
    </row>
    <row r="17" spans="1:8" s="2" customFormat="1" ht="34.5" customHeight="1">
      <c r="A17" s="147"/>
      <c r="B17" s="150"/>
      <c r="C17" s="21" t="s">
        <v>54</v>
      </c>
      <c r="D17" s="14">
        <v>0</v>
      </c>
      <c r="E17" s="14">
        <v>12000000</v>
      </c>
      <c r="F17" s="15">
        <f t="shared" si="0"/>
        <v>12000000</v>
      </c>
      <c r="G17" s="110" t="s">
        <v>191</v>
      </c>
      <c r="H17" s="22" t="s">
        <v>55</v>
      </c>
    </row>
    <row r="18" spans="1:8" s="2" customFormat="1" ht="25.5" customHeight="1">
      <c r="A18" s="23" t="s">
        <v>56</v>
      </c>
      <c r="B18" s="24" t="s">
        <v>57</v>
      </c>
      <c r="C18" s="21" t="s">
        <v>58</v>
      </c>
      <c r="D18" s="14">
        <v>1200000</v>
      </c>
      <c r="E18" s="14">
        <v>0</v>
      </c>
      <c r="F18" s="15">
        <f t="shared" si="0"/>
        <v>-1200000</v>
      </c>
      <c r="G18" s="13"/>
      <c r="H18" s="22"/>
    </row>
    <row r="19" spans="1:8" s="2" customFormat="1" ht="25.5" customHeight="1">
      <c r="A19" s="25" t="s">
        <v>59</v>
      </c>
      <c r="B19" s="109" t="s">
        <v>60</v>
      </c>
      <c r="C19" s="63" t="s">
        <v>61</v>
      </c>
      <c r="D19" s="18">
        <v>2000000</v>
      </c>
      <c r="E19" s="18">
        <v>2000000</v>
      </c>
      <c r="F19" s="15">
        <f t="shared" si="0"/>
        <v>0</v>
      </c>
      <c r="G19" s="16"/>
      <c r="H19" s="17" t="s">
        <v>62</v>
      </c>
    </row>
    <row r="20" spans="1:8" s="2" customFormat="1" ht="25.5" customHeight="1">
      <c r="A20" s="11" t="s">
        <v>63</v>
      </c>
      <c r="B20" s="12" t="s">
        <v>64</v>
      </c>
      <c r="C20" s="61" t="s">
        <v>65</v>
      </c>
      <c r="D20" s="18">
        <v>3000000</v>
      </c>
      <c r="E20" s="18">
        <v>3000000</v>
      </c>
      <c r="F20" s="15">
        <f t="shared" si="0"/>
        <v>0</v>
      </c>
      <c r="G20" s="16"/>
      <c r="H20" s="17" t="s">
        <v>66</v>
      </c>
    </row>
    <row r="21" spans="1:8" s="2" customFormat="1" ht="25.5" customHeight="1">
      <c r="A21" s="11" t="s">
        <v>67</v>
      </c>
      <c r="B21" s="12" t="s">
        <v>68</v>
      </c>
      <c r="C21" s="61" t="s">
        <v>69</v>
      </c>
      <c r="D21" s="18">
        <v>20146013</v>
      </c>
      <c r="E21" s="18">
        <v>20146013</v>
      </c>
      <c r="F21" s="15">
        <f t="shared" si="0"/>
        <v>0</v>
      </c>
      <c r="G21" s="16"/>
      <c r="H21" s="17" t="s">
        <v>201</v>
      </c>
    </row>
    <row r="22" spans="1:8" s="2" customFormat="1" ht="25.5" customHeight="1">
      <c r="A22" s="26" t="s">
        <v>70</v>
      </c>
      <c r="B22" s="109" t="s">
        <v>71</v>
      </c>
      <c r="C22" s="62" t="s">
        <v>72</v>
      </c>
      <c r="D22" s="18">
        <v>9000000</v>
      </c>
      <c r="E22" s="18">
        <v>13000000</v>
      </c>
      <c r="F22" s="15">
        <f t="shared" si="0"/>
        <v>4000000</v>
      </c>
      <c r="G22" s="16"/>
      <c r="H22" s="27" t="s">
        <v>73</v>
      </c>
    </row>
    <row r="23" spans="1:8" s="2" customFormat="1" ht="25.5" customHeight="1">
      <c r="A23" s="28" t="s">
        <v>74</v>
      </c>
      <c r="B23" s="28" t="s">
        <v>74</v>
      </c>
      <c r="C23" s="28" t="s">
        <v>74</v>
      </c>
      <c r="D23" s="14">
        <v>1800000</v>
      </c>
      <c r="E23" s="14">
        <v>0</v>
      </c>
      <c r="F23" s="15">
        <f t="shared" si="0"/>
        <v>-1800000</v>
      </c>
      <c r="G23" s="29"/>
      <c r="H23" s="113" t="s">
        <v>202</v>
      </c>
    </row>
    <row r="24" spans="1:8" s="2" customFormat="1" ht="25.5" customHeight="1">
      <c r="A24" s="28" t="s">
        <v>76</v>
      </c>
      <c r="B24" s="28" t="s">
        <v>76</v>
      </c>
      <c r="C24" s="28" t="s">
        <v>76</v>
      </c>
      <c r="D24" s="14"/>
      <c r="E24" s="14"/>
      <c r="F24" s="15">
        <f t="shared" si="0"/>
        <v>0</v>
      </c>
      <c r="G24" s="30"/>
      <c r="H24" s="113" t="s">
        <v>202</v>
      </c>
    </row>
    <row r="25" spans="1:8" ht="25.5" customHeight="1">
      <c r="A25" s="137" t="s">
        <v>23</v>
      </c>
      <c r="B25" s="138"/>
      <c r="C25" s="138"/>
      <c r="D25" s="31">
        <f>SUM(D9:D24)</f>
        <v>182066013</v>
      </c>
      <c r="E25" s="31">
        <f>SUM(E9:E24)</f>
        <v>180886013</v>
      </c>
      <c r="F25" s="32">
        <f t="shared" si="0"/>
        <v>-1180000</v>
      </c>
      <c r="G25" s="33"/>
      <c r="H25" s="34"/>
    </row>
    <row r="26" spans="1:8" ht="17.100000000000001" customHeight="1"/>
    <row r="27" spans="1:8" ht="17.100000000000001" customHeight="1">
      <c r="E27" s="35"/>
      <c r="F27" s="35"/>
      <c r="G27" s="35"/>
      <c r="H27" s="35"/>
    </row>
    <row r="28" spans="1:8" ht="17.100000000000001" customHeight="1"/>
  </sheetData>
  <mergeCells count="15">
    <mergeCell ref="A1:B1"/>
    <mergeCell ref="A2:H2"/>
    <mergeCell ref="A3:H3"/>
    <mergeCell ref="A4:H4"/>
    <mergeCell ref="A6:H6"/>
    <mergeCell ref="A5:H5"/>
    <mergeCell ref="A25:C25"/>
    <mergeCell ref="E7:E8"/>
    <mergeCell ref="F7:F8"/>
    <mergeCell ref="G7:G8"/>
    <mergeCell ref="H7:H8"/>
    <mergeCell ref="A10:A17"/>
    <mergeCell ref="B12:B17"/>
    <mergeCell ref="A7:C7"/>
    <mergeCell ref="D7:D8"/>
  </mergeCells>
  <phoneticPr fontId="5" type="noConversion"/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&amp;C&amp;[2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view="pageBreakPreview" topLeftCell="A7" zoomScale="85" zoomScaleNormal="85" zoomScaleSheetLayoutView="85" workbookViewId="0">
      <selection activeCell="F26" sqref="F26"/>
    </sheetView>
  </sheetViews>
  <sheetFormatPr defaultRowHeight="13.5"/>
  <cols>
    <col min="1" max="1" width="11.33203125" style="1" customWidth="1"/>
    <col min="2" max="2" width="12.77734375" style="1" customWidth="1"/>
    <col min="3" max="3" width="14.77734375" style="1" customWidth="1"/>
    <col min="4" max="4" width="15" style="1" customWidth="1"/>
    <col min="5" max="6" width="14.5546875" style="36" customWidth="1"/>
    <col min="7" max="7" width="13.5546875" style="37" customWidth="1"/>
    <col min="8" max="8" width="20.33203125" style="1" bestFit="1" customWidth="1"/>
    <col min="9" max="9" width="40.77734375" style="1" customWidth="1"/>
    <col min="10" max="10" width="8.88671875" style="1"/>
    <col min="257" max="257" width="11.33203125" customWidth="1"/>
    <col min="258" max="258" width="12.77734375" customWidth="1"/>
    <col min="259" max="259" width="15.21875" customWidth="1"/>
    <col min="260" max="260" width="15" customWidth="1"/>
    <col min="261" max="261" width="14.21875" customWidth="1"/>
    <col min="262" max="262" width="14" customWidth="1"/>
    <col min="263" max="263" width="12.6640625" customWidth="1"/>
    <col min="264" max="264" width="17.33203125" customWidth="1"/>
    <col min="265" max="265" width="44.77734375" customWidth="1"/>
    <col min="513" max="513" width="11.33203125" customWidth="1"/>
    <col min="514" max="514" width="12.77734375" customWidth="1"/>
    <col min="515" max="515" width="15.21875" customWidth="1"/>
    <col min="516" max="516" width="15" customWidth="1"/>
    <col min="517" max="517" width="14.21875" customWidth="1"/>
    <col min="518" max="518" width="14" customWidth="1"/>
    <col min="519" max="519" width="12.6640625" customWidth="1"/>
    <col min="520" max="520" width="17.33203125" customWidth="1"/>
    <col min="521" max="521" width="44.77734375" customWidth="1"/>
    <col min="769" max="769" width="11.33203125" customWidth="1"/>
    <col min="770" max="770" width="12.77734375" customWidth="1"/>
    <col min="771" max="771" width="15.21875" customWidth="1"/>
    <col min="772" max="772" width="15" customWidth="1"/>
    <col min="773" max="773" width="14.21875" customWidth="1"/>
    <col min="774" max="774" width="14" customWidth="1"/>
    <col min="775" max="775" width="12.6640625" customWidth="1"/>
    <col min="776" max="776" width="17.33203125" customWidth="1"/>
    <col min="777" max="777" width="44.77734375" customWidth="1"/>
    <col min="1025" max="1025" width="11.33203125" customWidth="1"/>
    <col min="1026" max="1026" width="12.77734375" customWidth="1"/>
    <col min="1027" max="1027" width="15.21875" customWidth="1"/>
    <col min="1028" max="1028" width="15" customWidth="1"/>
    <col min="1029" max="1029" width="14.21875" customWidth="1"/>
    <col min="1030" max="1030" width="14" customWidth="1"/>
    <col min="1031" max="1031" width="12.6640625" customWidth="1"/>
    <col min="1032" max="1032" width="17.33203125" customWidth="1"/>
    <col min="1033" max="1033" width="44.77734375" customWidth="1"/>
    <col min="1281" max="1281" width="11.33203125" customWidth="1"/>
    <col min="1282" max="1282" width="12.77734375" customWidth="1"/>
    <col min="1283" max="1283" width="15.21875" customWidth="1"/>
    <col min="1284" max="1284" width="15" customWidth="1"/>
    <col min="1285" max="1285" width="14.21875" customWidth="1"/>
    <col min="1286" max="1286" width="14" customWidth="1"/>
    <col min="1287" max="1287" width="12.6640625" customWidth="1"/>
    <col min="1288" max="1288" width="17.33203125" customWidth="1"/>
    <col min="1289" max="1289" width="44.77734375" customWidth="1"/>
    <col min="1537" max="1537" width="11.33203125" customWidth="1"/>
    <col min="1538" max="1538" width="12.77734375" customWidth="1"/>
    <col min="1539" max="1539" width="15.21875" customWidth="1"/>
    <col min="1540" max="1540" width="15" customWidth="1"/>
    <col min="1541" max="1541" width="14.21875" customWidth="1"/>
    <col min="1542" max="1542" width="14" customWidth="1"/>
    <col min="1543" max="1543" width="12.6640625" customWidth="1"/>
    <col min="1544" max="1544" width="17.33203125" customWidth="1"/>
    <col min="1545" max="1545" width="44.77734375" customWidth="1"/>
    <col min="1793" max="1793" width="11.33203125" customWidth="1"/>
    <col min="1794" max="1794" width="12.77734375" customWidth="1"/>
    <col min="1795" max="1795" width="15.21875" customWidth="1"/>
    <col min="1796" max="1796" width="15" customWidth="1"/>
    <col min="1797" max="1797" width="14.21875" customWidth="1"/>
    <col min="1798" max="1798" width="14" customWidth="1"/>
    <col min="1799" max="1799" width="12.6640625" customWidth="1"/>
    <col min="1800" max="1800" width="17.33203125" customWidth="1"/>
    <col min="1801" max="1801" width="44.77734375" customWidth="1"/>
    <col min="2049" max="2049" width="11.33203125" customWidth="1"/>
    <col min="2050" max="2050" width="12.77734375" customWidth="1"/>
    <col min="2051" max="2051" width="15.21875" customWidth="1"/>
    <col min="2052" max="2052" width="15" customWidth="1"/>
    <col min="2053" max="2053" width="14.21875" customWidth="1"/>
    <col min="2054" max="2054" width="14" customWidth="1"/>
    <col min="2055" max="2055" width="12.6640625" customWidth="1"/>
    <col min="2056" max="2056" width="17.33203125" customWidth="1"/>
    <col min="2057" max="2057" width="44.77734375" customWidth="1"/>
    <col min="2305" max="2305" width="11.33203125" customWidth="1"/>
    <col min="2306" max="2306" width="12.77734375" customWidth="1"/>
    <col min="2307" max="2307" width="15.21875" customWidth="1"/>
    <col min="2308" max="2308" width="15" customWidth="1"/>
    <col min="2309" max="2309" width="14.21875" customWidth="1"/>
    <col min="2310" max="2310" width="14" customWidth="1"/>
    <col min="2311" max="2311" width="12.6640625" customWidth="1"/>
    <col min="2312" max="2312" width="17.33203125" customWidth="1"/>
    <col min="2313" max="2313" width="44.77734375" customWidth="1"/>
    <col min="2561" max="2561" width="11.33203125" customWidth="1"/>
    <col min="2562" max="2562" width="12.77734375" customWidth="1"/>
    <col min="2563" max="2563" width="15.21875" customWidth="1"/>
    <col min="2564" max="2564" width="15" customWidth="1"/>
    <col min="2565" max="2565" width="14.21875" customWidth="1"/>
    <col min="2566" max="2566" width="14" customWidth="1"/>
    <col min="2567" max="2567" width="12.6640625" customWidth="1"/>
    <col min="2568" max="2568" width="17.33203125" customWidth="1"/>
    <col min="2569" max="2569" width="44.77734375" customWidth="1"/>
    <col min="2817" max="2817" width="11.33203125" customWidth="1"/>
    <col min="2818" max="2818" width="12.77734375" customWidth="1"/>
    <col min="2819" max="2819" width="15.21875" customWidth="1"/>
    <col min="2820" max="2820" width="15" customWidth="1"/>
    <col min="2821" max="2821" width="14.21875" customWidth="1"/>
    <col min="2822" max="2822" width="14" customWidth="1"/>
    <col min="2823" max="2823" width="12.6640625" customWidth="1"/>
    <col min="2824" max="2824" width="17.33203125" customWidth="1"/>
    <col min="2825" max="2825" width="44.77734375" customWidth="1"/>
    <col min="3073" max="3073" width="11.33203125" customWidth="1"/>
    <col min="3074" max="3074" width="12.77734375" customWidth="1"/>
    <col min="3075" max="3075" width="15.21875" customWidth="1"/>
    <col min="3076" max="3076" width="15" customWidth="1"/>
    <col min="3077" max="3077" width="14.21875" customWidth="1"/>
    <col min="3078" max="3078" width="14" customWidth="1"/>
    <col min="3079" max="3079" width="12.6640625" customWidth="1"/>
    <col min="3080" max="3080" width="17.33203125" customWidth="1"/>
    <col min="3081" max="3081" width="44.77734375" customWidth="1"/>
    <col min="3329" max="3329" width="11.33203125" customWidth="1"/>
    <col min="3330" max="3330" width="12.77734375" customWidth="1"/>
    <col min="3331" max="3331" width="15.21875" customWidth="1"/>
    <col min="3332" max="3332" width="15" customWidth="1"/>
    <col min="3333" max="3333" width="14.21875" customWidth="1"/>
    <col min="3334" max="3334" width="14" customWidth="1"/>
    <col min="3335" max="3335" width="12.6640625" customWidth="1"/>
    <col min="3336" max="3336" width="17.33203125" customWidth="1"/>
    <col min="3337" max="3337" width="44.77734375" customWidth="1"/>
    <col min="3585" max="3585" width="11.33203125" customWidth="1"/>
    <col min="3586" max="3586" width="12.77734375" customWidth="1"/>
    <col min="3587" max="3587" width="15.21875" customWidth="1"/>
    <col min="3588" max="3588" width="15" customWidth="1"/>
    <col min="3589" max="3589" width="14.21875" customWidth="1"/>
    <col min="3590" max="3590" width="14" customWidth="1"/>
    <col min="3591" max="3591" width="12.6640625" customWidth="1"/>
    <col min="3592" max="3592" width="17.33203125" customWidth="1"/>
    <col min="3593" max="3593" width="44.77734375" customWidth="1"/>
    <col min="3841" max="3841" width="11.33203125" customWidth="1"/>
    <col min="3842" max="3842" width="12.77734375" customWidth="1"/>
    <col min="3843" max="3843" width="15.21875" customWidth="1"/>
    <col min="3844" max="3844" width="15" customWidth="1"/>
    <col min="3845" max="3845" width="14.21875" customWidth="1"/>
    <col min="3846" max="3846" width="14" customWidth="1"/>
    <col min="3847" max="3847" width="12.6640625" customWidth="1"/>
    <col min="3848" max="3848" width="17.33203125" customWidth="1"/>
    <col min="3849" max="3849" width="44.77734375" customWidth="1"/>
    <col min="4097" max="4097" width="11.33203125" customWidth="1"/>
    <col min="4098" max="4098" width="12.77734375" customWidth="1"/>
    <col min="4099" max="4099" width="15.21875" customWidth="1"/>
    <col min="4100" max="4100" width="15" customWidth="1"/>
    <col min="4101" max="4101" width="14.21875" customWidth="1"/>
    <col min="4102" max="4102" width="14" customWidth="1"/>
    <col min="4103" max="4103" width="12.6640625" customWidth="1"/>
    <col min="4104" max="4104" width="17.33203125" customWidth="1"/>
    <col min="4105" max="4105" width="44.77734375" customWidth="1"/>
    <col min="4353" max="4353" width="11.33203125" customWidth="1"/>
    <col min="4354" max="4354" width="12.77734375" customWidth="1"/>
    <col min="4355" max="4355" width="15.21875" customWidth="1"/>
    <col min="4356" max="4356" width="15" customWidth="1"/>
    <col min="4357" max="4357" width="14.21875" customWidth="1"/>
    <col min="4358" max="4358" width="14" customWidth="1"/>
    <col min="4359" max="4359" width="12.6640625" customWidth="1"/>
    <col min="4360" max="4360" width="17.33203125" customWidth="1"/>
    <col min="4361" max="4361" width="44.77734375" customWidth="1"/>
    <col min="4609" max="4609" width="11.33203125" customWidth="1"/>
    <col min="4610" max="4610" width="12.77734375" customWidth="1"/>
    <col min="4611" max="4611" width="15.21875" customWidth="1"/>
    <col min="4612" max="4612" width="15" customWidth="1"/>
    <col min="4613" max="4613" width="14.21875" customWidth="1"/>
    <col min="4614" max="4614" width="14" customWidth="1"/>
    <col min="4615" max="4615" width="12.6640625" customWidth="1"/>
    <col min="4616" max="4616" width="17.33203125" customWidth="1"/>
    <col min="4617" max="4617" width="44.77734375" customWidth="1"/>
    <col min="4865" max="4865" width="11.33203125" customWidth="1"/>
    <col min="4866" max="4866" width="12.77734375" customWidth="1"/>
    <col min="4867" max="4867" width="15.21875" customWidth="1"/>
    <col min="4868" max="4868" width="15" customWidth="1"/>
    <col min="4869" max="4869" width="14.21875" customWidth="1"/>
    <col min="4870" max="4870" width="14" customWidth="1"/>
    <col min="4871" max="4871" width="12.6640625" customWidth="1"/>
    <col min="4872" max="4872" width="17.33203125" customWidth="1"/>
    <col min="4873" max="4873" width="44.77734375" customWidth="1"/>
    <col min="5121" max="5121" width="11.33203125" customWidth="1"/>
    <col min="5122" max="5122" width="12.77734375" customWidth="1"/>
    <col min="5123" max="5123" width="15.21875" customWidth="1"/>
    <col min="5124" max="5124" width="15" customWidth="1"/>
    <col min="5125" max="5125" width="14.21875" customWidth="1"/>
    <col min="5126" max="5126" width="14" customWidth="1"/>
    <col min="5127" max="5127" width="12.6640625" customWidth="1"/>
    <col min="5128" max="5128" width="17.33203125" customWidth="1"/>
    <col min="5129" max="5129" width="44.77734375" customWidth="1"/>
    <col min="5377" max="5377" width="11.33203125" customWidth="1"/>
    <col min="5378" max="5378" width="12.77734375" customWidth="1"/>
    <col min="5379" max="5379" width="15.21875" customWidth="1"/>
    <col min="5380" max="5380" width="15" customWidth="1"/>
    <col min="5381" max="5381" width="14.21875" customWidth="1"/>
    <col min="5382" max="5382" width="14" customWidth="1"/>
    <col min="5383" max="5383" width="12.6640625" customWidth="1"/>
    <col min="5384" max="5384" width="17.33203125" customWidth="1"/>
    <col min="5385" max="5385" width="44.77734375" customWidth="1"/>
    <col min="5633" max="5633" width="11.33203125" customWidth="1"/>
    <col min="5634" max="5634" width="12.77734375" customWidth="1"/>
    <col min="5635" max="5635" width="15.21875" customWidth="1"/>
    <col min="5636" max="5636" width="15" customWidth="1"/>
    <col min="5637" max="5637" width="14.21875" customWidth="1"/>
    <col min="5638" max="5638" width="14" customWidth="1"/>
    <col min="5639" max="5639" width="12.6640625" customWidth="1"/>
    <col min="5640" max="5640" width="17.33203125" customWidth="1"/>
    <col min="5641" max="5641" width="44.77734375" customWidth="1"/>
    <col min="5889" max="5889" width="11.33203125" customWidth="1"/>
    <col min="5890" max="5890" width="12.77734375" customWidth="1"/>
    <col min="5891" max="5891" width="15.21875" customWidth="1"/>
    <col min="5892" max="5892" width="15" customWidth="1"/>
    <col min="5893" max="5893" width="14.21875" customWidth="1"/>
    <col min="5894" max="5894" width="14" customWidth="1"/>
    <col min="5895" max="5895" width="12.6640625" customWidth="1"/>
    <col min="5896" max="5896" width="17.33203125" customWidth="1"/>
    <col min="5897" max="5897" width="44.77734375" customWidth="1"/>
    <col min="6145" max="6145" width="11.33203125" customWidth="1"/>
    <col min="6146" max="6146" width="12.77734375" customWidth="1"/>
    <col min="6147" max="6147" width="15.21875" customWidth="1"/>
    <col min="6148" max="6148" width="15" customWidth="1"/>
    <col min="6149" max="6149" width="14.21875" customWidth="1"/>
    <col min="6150" max="6150" width="14" customWidth="1"/>
    <col min="6151" max="6151" width="12.6640625" customWidth="1"/>
    <col min="6152" max="6152" width="17.33203125" customWidth="1"/>
    <col min="6153" max="6153" width="44.77734375" customWidth="1"/>
    <col min="6401" max="6401" width="11.33203125" customWidth="1"/>
    <col min="6402" max="6402" width="12.77734375" customWidth="1"/>
    <col min="6403" max="6403" width="15.21875" customWidth="1"/>
    <col min="6404" max="6404" width="15" customWidth="1"/>
    <col min="6405" max="6405" width="14.21875" customWidth="1"/>
    <col min="6406" max="6406" width="14" customWidth="1"/>
    <col min="6407" max="6407" width="12.6640625" customWidth="1"/>
    <col min="6408" max="6408" width="17.33203125" customWidth="1"/>
    <col min="6409" max="6409" width="44.77734375" customWidth="1"/>
    <col min="6657" max="6657" width="11.33203125" customWidth="1"/>
    <col min="6658" max="6658" width="12.77734375" customWidth="1"/>
    <col min="6659" max="6659" width="15.21875" customWidth="1"/>
    <col min="6660" max="6660" width="15" customWidth="1"/>
    <col min="6661" max="6661" width="14.21875" customWidth="1"/>
    <col min="6662" max="6662" width="14" customWidth="1"/>
    <col min="6663" max="6663" width="12.6640625" customWidth="1"/>
    <col min="6664" max="6664" width="17.33203125" customWidth="1"/>
    <col min="6665" max="6665" width="44.77734375" customWidth="1"/>
    <col min="6913" max="6913" width="11.33203125" customWidth="1"/>
    <col min="6914" max="6914" width="12.77734375" customWidth="1"/>
    <col min="6915" max="6915" width="15.21875" customWidth="1"/>
    <col min="6916" max="6916" width="15" customWidth="1"/>
    <col min="6917" max="6917" width="14.21875" customWidth="1"/>
    <col min="6918" max="6918" width="14" customWidth="1"/>
    <col min="6919" max="6919" width="12.6640625" customWidth="1"/>
    <col min="6920" max="6920" width="17.33203125" customWidth="1"/>
    <col min="6921" max="6921" width="44.77734375" customWidth="1"/>
    <col min="7169" max="7169" width="11.33203125" customWidth="1"/>
    <col min="7170" max="7170" width="12.77734375" customWidth="1"/>
    <col min="7171" max="7171" width="15.21875" customWidth="1"/>
    <col min="7172" max="7172" width="15" customWidth="1"/>
    <col min="7173" max="7173" width="14.21875" customWidth="1"/>
    <col min="7174" max="7174" width="14" customWidth="1"/>
    <col min="7175" max="7175" width="12.6640625" customWidth="1"/>
    <col min="7176" max="7176" width="17.33203125" customWidth="1"/>
    <col min="7177" max="7177" width="44.77734375" customWidth="1"/>
    <col min="7425" max="7425" width="11.33203125" customWidth="1"/>
    <col min="7426" max="7426" width="12.77734375" customWidth="1"/>
    <col min="7427" max="7427" width="15.21875" customWidth="1"/>
    <col min="7428" max="7428" width="15" customWidth="1"/>
    <col min="7429" max="7429" width="14.21875" customWidth="1"/>
    <col min="7430" max="7430" width="14" customWidth="1"/>
    <col min="7431" max="7431" width="12.6640625" customWidth="1"/>
    <col min="7432" max="7432" width="17.33203125" customWidth="1"/>
    <col min="7433" max="7433" width="44.77734375" customWidth="1"/>
    <col min="7681" max="7681" width="11.33203125" customWidth="1"/>
    <col min="7682" max="7682" width="12.77734375" customWidth="1"/>
    <col min="7683" max="7683" width="15.21875" customWidth="1"/>
    <col min="7684" max="7684" width="15" customWidth="1"/>
    <col min="7685" max="7685" width="14.21875" customWidth="1"/>
    <col min="7686" max="7686" width="14" customWidth="1"/>
    <col min="7687" max="7687" width="12.6640625" customWidth="1"/>
    <col min="7688" max="7688" width="17.33203125" customWidth="1"/>
    <col min="7689" max="7689" width="44.77734375" customWidth="1"/>
    <col min="7937" max="7937" width="11.33203125" customWidth="1"/>
    <col min="7938" max="7938" width="12.77734375" customWidth="1"/>
    <col min="7939" max="7939" width="15.21875" customWidth="1"/>
    <col min="7940" max="7940" width="15" customWidth="1"/>
    <col min="7941" max="7941" width="14.21875" customWidth="1"/>
    <col min="7942" max="7942" width="14" customWidth="1"/>
    <col min="7943" max="7943" width="12.6640625" customWidth="1"/>
    <col min="7944" max="7944" width="17.33203125" customWidth="1"/>
    <col min="7945" max="7945" width="44.77734375" customWidth="1"/>
    <col min="8193" max="8193" width="11.33203125" customWidth="1"/>
    <col min="8194" max="8194" width="12.77734375" customWidth="1"/>
    <col min="8195" max="8195" width="15.21875" customWidth="1"/>
    <col min="8196" max="8196" width="15" customWidth="1"/>
    <col min="8197" max="8197" width="14.21875" customWidth="1"/>
    <col min="8198" max="8198" width="14" customWidth="1"/>
    <col min="8199" max="8199" width="12.6640625" customWidth="1"/>
    <col min="8200" max="8200" width="17.33203125" customWidth="1"/>
    <col min="8201" max="8201" width="44.77734375" customWidth="1"/>
    <col min="8449" max="8449" width="11.33203125" customWidth="1"/>
    <col min="8450" max="8450" width="12.77734375" customWidth="1"/>
    <col min="8451" max="8451" width="15.21875" customWidth="1"/>
    <col min="8452" max="8452" width="15" customWidth="1"/>
    <col min="8453" max="8453" width="14.21875" customWidth="1"/>
    <col min="8454" max="8454" width="14" customWidth="1"/>
    <col min="8455" max="8455" width="12.6640625" customWidth="1"/>
    <col min="8456" max="8456" width="17.33203125" customWidth="1"/>
    <col min="8457" max="8457" width="44.77734375" customWidth="1"/>
    <col min="8705" max="8705" width="11.33203125" customWidth="1"/>
    <col min="8706" max="8706" width="12.77734375" customWidth="1"/>
    <col min="8707" max="8707" width="15.21875" customWidth="1"/>
    <col min="8708" max="8708" width="15" customWidth="1"/>
    <col min="8709" max="8709" width="14.21875" customWidth="1"/>
    <col min="8710" max="8710" width="14" customWidth="1"/>
    <col min="8711" max="8711" width="12.6640625" customWidth="1"/>
    <col min="8712" max="8712" width="17.33203125" customWidth="1"/>
    <col min="8713" max="8713" width="44.77734375" customWidth="1"/>
    <col min="8961" max="8961" width="11.33203125" customWidth="1"/>
    <col min="8962" max="8962" width="12.77734375" customWidth="1"/>
    <col min="8963" max="8963" width="15.21875" customWidth="1"/>
    <col min="8964" max="8964" width="15" customWidth="1"/>
    <col min="8965" max="8965" width="14.21875" customWidth="1"/>
    <col min="8966" max="8966" width="14" customWidth="1"/>
    <col min="8967" max="8967" width="12.6640625" customWidth="1"/>
    <col min="8968" max="8968" width="17.33203125" customWidth="1"/>
    <col min="8969" max="8969" width="44.77734375" customWidth="1"/>
    <col min="9217" max="9217" width="11.33203125" customWidth="1"/>
    <col min="9218" max="9218" width="12.77734375" customWidth="1"/>
    <col min="9219" max="9219" width="15.21875" customWidth="1"/>
    <col min="9220" max="9220" width="15" customWidth="1"/>
    <col min="9221" max="9221" width="14.21875" customWidth="1"/>
    <col min="9222" max="9222" width="14" customWidth="1"/>
    <col min="9223" max="9223" width="12.6640625" customWidth="1"/>
    <col min="9224" max="9224" width="17.33203125" customWidth="1"/>
    <col min="9225" max="9225" width="44.77734375" customWidth="1"/>
    <col min="9473" max="9473" width="11.33203125" customWidth="1"/>
    <col min="9474" max="9474" width="12.77734375" customWidth="1"/>
    <col min="9475" max="9475" width="15.21875" customWidth="1"/>
    <col min="9476" max="9476" width="15" customWidth="1"/>
    <col min="9477" max="9477" width="14.21875" customWidth="1"/>
    <col min="9478" max="9478" width="14" customWidth="1"/>
    <col min="9479" max="9479" width="12.6640625" customWidth="1"/>
    <col min="9480" max="9480" width="17.33203125" customWidth="1"/>
    <col min="9481" max="9481" width="44.77734375" customWidth="1"/>
    <col min="9729" max="9729" width="11.33203125" customWidth="1"/>
    <col min="9730" max="9730" width="12.77734375" customWidth="1"/>
    <col min="9731" max="9731" width="15.21875" customWidth="1"/>
    <col min="9732" max="9732" width="15" customWidth="1"/>
    <col min="9733" max="9733" width="14.21875" customWidth="1"/>
    <col min="9734" max="9734" width="14" customWidth="1"/>
    <col min="9735" max="9735" width="12.6640625" customWidth="1"/>
    <col min="9736" max="9736" width="17.33203125" customWidth="1"/>
    <col min="9737" max="9737" width="44.77734375" customWidth="1"/>
    <col min="9985" max="9985" width="11.33203125" customWidth="1"/>
    <col min="9986" max="9986" width="12.77734375" customWidth="1"/>
    <col min="9987" max="9987" width="15.21875" customWidth="1"/>
    <col min="9988" max="9988" width="15" customWidth="1"/>
    <col min="9989" max="9989" width="14.21875" customWidth="1"/>
    <col min="9990" max="9990" width="14" customWidth="1"/>
    <col min="9991" max="9991" width="12.6640625" customWidth="1"/>
    <col min="9992" max="9992" width="17.33203125" customWidth="1"/>
    <col min="9993" max="9993" width="44.77734375" customWidth="1"/>
    <col min="10241" max="10241" width="11.33203125" customWidth="1"/>
    <col min="10242" max="10242" width="12.77734375" customWidth="1"/>
    <col min="10243" max="10243" width="15.21875" customWidth="1"/>
    <col min="10244" max="10244" width="15" customWidth="1"/>
    <col min="10245" max="10245" width="14.21875" customWidth="1"/>
    <col min="10246" max="10246" width="14" customWidth="1"/>
    <col min="10247" max="10247" width="12.6640625" customWidth="1"/>
    <col min="10248" max="10248" width="17.33203125" customWidth="1"/>
    <col min="10249" max="10249" width="44.77734375" customWidth="1"/>
    <col min="10497" max="10497" width="11.33203125" customWidth="1"/>
    <col min="10498" max="10498" width="12.77734375" customWidth="1"/>
    <col min="10499" max="10499" width="15.21875" customWidth="1"/>
    <col min="10500" max="10500" width="15" customWidth="1"/>
    <col min="10501" max="10501" width="14.21875" customWidth="1"/>
    <col min="10502" max="10502" width="14" customWidth="1"/>
    <col min="10503" max="10503" width="12.6640625" customWidth="1"/>
    <col min="10504" max="10504" width="17.33203125" customWidth="1"/>
    <col min="10505" max="10505" width="44.77734375" customWidth="1"/>
    <col min="10753" max="10753" width="11.33203125" customWidth="1"/>
    <col min="10754" max="10754" width="12.77734375" customWidth="1"/>
    <col min="10755" max="10755" width="15.21875" customWidth="1"/>
    <col min="10756" max="10756" width="15" customWidth="1"/>
    <col min="10757" max="10757" width="14.21875" customWidth="1"/>
    <col min="10758" max="10758" width="14" customWidth="1"/>
    <col min="10759" max="10759" width="12.6640625" customWidth="1"/>
    <col min="10760" max="10760" width="17.33203125" customWidth="1"/>
    <col min="10761" max="10761" width="44.77734375" customWidth="1"/>
    <col min="11009" max="11009" width="11.33203125" customWidth="1"/>
    <col min="11010" max="11010" width="12.77734375" customWidth="1"/>
    <col min="11011" max="11011" width="15.21875" customWidth="1"/>
    <col min="11012" max="11012" width="15" customWidth="1"/>
    <col min="11013" max="11013" width="14.21875" customWidth="1"/>
    <col min="11014" max="11014" width="14" customWidth="1"/>
    <col min="11015" max="11015" width="12.6640625" customWidth="1"/>
    <col min="11016" max="11016" width="17.33203125" customWidth="1"/>
    <col min="11017" max="11017" width="44.77734375" customWidth="1"/>
    <col min="11265" max="11265" width="11.33203125" customWidth="1"/>
    <col min="11266" max="11266" width="12.77734375" customWidth="1"/>
    <col min="11267" max="11267" width="15.21875" customWidth="1"/>
    <col min="11268" max="11268" width="15" customWidth="1"/>
    <col min="11269" max="11269" width="14.21875" customWidth="1"/>
    <col min="11270" max="11270" width="14" customWidth="1"/>
    <col min="11271" max="11271" width="12.6640625" customWidth="1"/>
    <col min="11272" max="11272" width="17.33203125" customWidth="1"/>
    <col min="11273" max="11273" width="44.77734375" customWidth="1"/>
    <col min="11521" max="11521" width="11.33203125" customWidth="1"/>
    <col min="11522" max="11522" width="12.77734375" customWidth="1"/>
    <col min="11523" max="11523" width="15.21875" customWidth="1"/>
    <col min="11524" max="11524" width="15" customWidth="1"/>
    <col min="11525" max="11525" width="14.21875" customWidth="1"/>
    <col min="11526" max="11526" width="14" customWidth="1"/>
    <col min="11527" max="11527" width="12.6640625" customWidth="1"/>
    <col min="11528" max="11528" width="17.33203125" customWidth="1"/>
    <col min="11529" max="11529" width="44.77734375" customWidth="1"/>
    <col min="11777" max="11777" width="11.33203125" customWidth="1"/>
    <col min="11778" max="11778" width="12.77734375" customWidth="1"/>
    <col min="11779" max="11779" width="15.21875" customWidth="1"/>
    <col min="11780" max="11780" width="15" customWidth="1"/>
    <col min="11781" max="11781" width="14.21875" customWidth="1"/>
    <col min="11782" max="11782" width="14" customWidth="1"/>
    <col min="11783" max="11783" width="12.6640625" customWidth="1"/>
    <col min="11784" max="11784" width="17.33203125" customWidth="1"/>
    <col min="11785" max="11785" width="44.77734375" customWidth="1"/>
    <col min="12033" max="12033" width="11.33203125" customWidth="1"/>
    <col min="12034" max="12034" width="12.77734375" customWidth="1"/>
    <col min="12035" max="12035" width="15.21875" customWidth="1"/>
    <col min="12036" max="12036" width="15" customWidth="1"/>
    <col min="12037" max="12037" width="14.21875" customWidth="1"/>
    <col min="12038" max="12038" width="14" customWidth="1"/>
    <col min="12039" max="12039" width="12.6640625" customWidth="1"/>
    <col min="12040" max="12040" width="17.33203125" customWidth="1"/>
    <col min="12041" max="12041" width="44.77734375" customWidth="1"/>
    <col min="12289" max="12289" width="11.33203125" customWidth="1"/>
    <col min="12290" max="12290" width="12.77734375" customWidth="1"/>
    <col min="12291" max="12291" width="15.21875" customWidth="1"/>
    <col min="12292" max="12292" width="15" customWidth="1"/>
    <col min="12293" max="12293" width="14.21875" customWidth="1"/>
    <col min="12294" max="12294" width="14" customWidth="1"/>
    <col min="12295" max="12295" width="12.6640625" customWidth="1"/>
    <col min="12296" max="12296" width="17.33203125" customWidth="1"/>
    <col min="12297" max="12297" width="44.77734375" customWidth="1"/>
    <col min="12545" max="12545" width="11.33203125" customWidth="1"/>
    <col min="12546" max="12546" width="12.77734375" customWidth="1"/>
    <col min="12547" max="12547" width="15.21875" customWidth="1"/>
    <col min="12548" max="12548" width="15" customWidth="1"/>
    <col min="12549" max="12549" width="14.21875" customWidth="1"/>
    <col min="12550" max="12550" width="14" customWidth="1"/>
    <col min="12551" max="12551" width="12.6640625" customWidth="1"/>
    <col min="12552" max="12552" width="17.33203125" customWidth="1"/>
    <col min="12553" max="12553" width="44.77734375" customWidth="1"/>
    <col min="12801" max="12801" width="11.33203125" customWidth="1"/>
    <col min="12802" max="12802" width="12.77734375" customWidth="1"/>
    <col min="12803" max="12803" width="15.21875" customWidth="1"/>
    <col min="12804" max="12804" width="15" customWidth="1"/>
    <col min="12805" max="12805" width="14.21875" customWidth="1"/>
    <col min="12806" max="12806" width="14" customWidth="1"/>
    <col min="12807" max="12807" width="12.6640625" customWidth="1"/>
    <col min="12808" max="12808" width="17.33203125" customWidth="1"/>
    <col min="12809" max="12809" width="44.77734375" customWidth="1"/>
    <col min="13057" max="13057" width="11.33203125" customWidth="1"/>
    <col min="13058" max="13058" width="12.77734375" customWidth="1"/>
    <col min="13059" max="13059" width="15.21875" customWidth="1"/>
    <col min="13060" max="13060" width="15" customWidth="1"/>
    <col min="13061" max="13061" width="14.21875" customWidth="1"/>
    <col min="13062" max="13062" width="14" customWidth="1"/>
    <col min="13063" max="13063" width="12.6640625" customWidth="1"/>
    <col min="13064" max="13064" width="17.33203125" customWidth="1"/>
    <col min="13065" max="13065" width="44.77734375" customWidth="1"/>
    <col min="13313" max="13313" width="11.33203125" customWidth="1"/>
    <col min="13314" max="13314" width="12.77734375" customWidth="1"/>
    <col min="13315" max="13315" width="15.21875" customWidth="1"/>
    <col min="13316" max="13316" width="15" customWidth="1"/>
    <col min="13317" max="13317" width="14.21875" customWidth="1"/>
    <col min="13318" max="13318" width="14" customWidth="1"/>
    <col min="13319" max="13319" width="12.6640625" customWidth="1"/>
    <col min="13320" max="13320" width="17.33203125" customWidth="1"/>
    <col min="13321" max="13321" width="44.77734375" customWidth="1"/>
    <col min="13569" max="13569" width="11.33203125" customWidth="1"/>
    <col min="13570" max="13570" width="12.77734375" customWidth="1"/>
    <col min="13571" max="13571" width="15.21875" customWidth="1"/>
    <col min="13572" max="13572" width="15" customWidth="1"/>
    <col min="13573" max="13573" width="14.21875" customWidth="1"/>
    <col min="13574" max="13574" width="14" customWidth="1"/>
    <col min="13575" max="13575" width="12.6640625" customWidth="1"/>
    <col min="13576" max="13576" width="17.33203125" customWidth="1"/>
    <col min="13577" max="13577" width="44.77734375" customWidth="1"/>
    <col min="13825" max="13825" width="11.33203125" customWidth="1"/>
    <col min="13826" max="13826" width="12.77734375" customWidth="1"/>
    <col min="13827" max="13827" width="15.21875" customWidth="1"/>
    <col min="13828" max="13828" width="15" customWidth="1"/>
    <col min="13829" max="13829" width="14.21875" customWidth="1"/>
    <col min="13830" max="13830" width="14" customWidth="1"/>
    <col min="13831" max="13831" width="12.6640625" customWidth="1"/>
    <col min="13832" max="13832" width="17.33203125" customWidth="1"/>
    <col min="13833" max="13833" width="44.77734375" customWidth="1"/>
    <col min="14081" max="14081" width="11.33203125" customWidth="1"/>
    <col min="14082" max="14082" width="12.77734375" customWidth="1"/>
    <col min="14083" max="14083" width="15.21875" customWidth="1"/>
    <col min="14084" max="14084" width="15" customWidth="1"/>
    <col min="14085" max="14085" width="14.21875" customWidth="1"/>
    <col min="14086" max="14086" width="14" customWidth="1"/>
    <col min="14087" max="14087" width="12.6640625" customWidth="1"/>
    <col min="14088" max="14088" width="17.33203125" customWidth="1"/>
    <col min="14089" max="14089" width="44.77734375" customWidth="1"/>
    <col min="14337" max="14337" width="11.33203125" customWidth="1"/>
    <col min="14338" max="14338" width="12.77734375" customWidth="1"/>
    <col min="14339" max="14339" width="15.21875" customWidth="1"/>
    <col min="14340" max="14340" width="15" customWidth="1"/>
    <col min="14341" max="14341" width="14.21875" customWidth="1"/>
    <col min="14342" max="14342" width="14" customWidth="1"/>
    <col min="14343" max="14343" width="12.6640625" customWidth="1"/>
    <col min="14344" max="14344" width="17.33203125" customWidth="1"/>
    <col min="14345" max="14345" width="44.77734375" customWidth="1"/>
    <col min="14593" max="14593" width="11.33203125" customWidth="1"/>
    <col min="14594" max="14594" width="12.77734375" customWidth="1"/>
    <col min="14595" max="14595" width="15.21875" customWidth="1"/>
    <col min="14596" max="14596" width="15" customWidth="1"/>
    <col min="14597" max="14597" width="14.21875" customWidth="1"/>
    <col min="14598" max="14598" width="14" customWidth="1"/>
    <col min="14599" max="14599" width="12.6640625" customWidth="1"/>
    <col min="14600" max="14600" width="17.33203125" customWidth="1"/>
    <col min="14601" max="14601" width="44.77734375" customWidth="1"/>
    <col min="14849" max="14849" width="11.33203125" customWidth="1"/>
    <col min="14850" max="14850" width="12.77734375" customWidth="1"/>
    <col min="14851" max="14851" width="15.21875" customWidth="1"/>
    <col min="14852" max="14852" width="15" customWidth="1"/>
    <col min="14853" max="14853" width="14.21875" customWidth="1"/>
    <col min="14854" max="14854" width="14" customWidth="1"/>
    <col min="14855" max="14855" width="12.6640625" customWidth="1"/>
    <col min="14856" max="14856" width="17.33203125" customWidth="1"/>
    <col min="14857" max="14857" width="44.77734375" customWidth="1"/>
    <col min="15105" max="15105" width="11.33203125" customWidth="1"/>
    <col min="15106" max="15106" width="12.77734375" customWidth="1"/>
    <col min="15107" max="15107" width="15.21875" customWidth="1"/>
    <col min="15108" max="15108" width="15" customWidth="1"/>
    <col min="15109" max="15109" width="14.21875" customWidth="1"/>
    <col min="15110" max="15110" width="14" customWidth="1"/>
    <col min="15111" max="15111" width="12.6640625" customWidth="1"/>
    <col min="15112" max="15112" width="17.33203125" customWidth="1"/>
    <col min="15113" max="15113" width="44.77734375" customWidth="1"/>
    <col min="15361" max="15361" width="11.33203125" customWidth="1"/>
    <col min="15362" max="15362" width="12.77734375" customWidth="1"/>
    <col min="15363" max="15363" width="15.21875" customWidth="1"/>
    <col min="15364" max="15364" width="15" customWidth="1"/>
    <col min="15365" max="15365" width="14.21875" customWidth="1"/>
    <col min="15366" max="15366" width="14" customWidth="1"/>
    <col min="15367" max="15367" width="12.6640625" customWidth="1"/>
    <col min="15368" max="15368" width="17.33203125" customWidth="1"/>
    <col min="15369" max="15369" width="44.77734375" customWidth="1"/>
    <col min="15617" max="15617" width="11.33203125" customWidth="1"/>
    <col min="15618" max="15618" width="12.77734375" customWidth="1"/>
    <col min="15619" max="15619" width="15.21875" customWidth="1"/>
    <col min="15620" max="15620" width="15" customWidth="1"/>
    <col min="15621" max="15621" width="14.21875" customWidth="1"/>
    <col min="15622" max="15622" width="14" customWidth="1"/>
    <col min="15623" max="15623" width="12.6640625" customWidth="1"/>
    <col min="15624" max="15624" width="17.33203125" customWidth="1"/>
    <col min="15625" max="15625" width="44.77734375" customWidth="1"/>
    <col min="15873" max="15873" width="11.33203125" customWidth="1"/>
    <col min="15874" max="15874" width="12.77734375" customWidth="1"/>
    <col min="15875" max="15875" width="15.21875" customWidth="1"/>
    <col min="15876" max="15876" width="15" customWidth="1"/>
    <col min="15877" max="15877" width="14.21875" customWidth="1"/>
    <col min="15878" max="15878" width="14" customWidth="1"/>
    <col min="15879" max="15879" width="12.6640625" customWidth="1"/>
    <col min="15880" max="15880" width="17.33203125" customWidth="1"/>
    <col min="15881" max="15881" width="44.77734375" customWidth="1"/>
    <col min="16129" max="16129" width="11.33203125" customWidth="1"/>
    <col min="16130" max="16130" width="12.77734375" customWidth="1"/>
    <col min="16131" max="16131" width="15.21875" customWidth="1"/>
    <col min="16132" max="16132" width="15" customWidth="1"/>
    <col min="16133" max="16133" width="14.21875" customWidth="1"/>
    <col min="16134" max="16134" width="14" customWidth="1"/>
    <col min="16135" max="16135" width="12.6640625" customWidth="1"/>
    <col min="16136" max="16136" width="17.33203125" customWidth="1"/>
    <col min="16137" max="16137" width="44.77734375" customWidth="1"/>
  </cols>
  <sheetData>
    <row r="1" spans="1:10" ht="17.25" customHeight="1">
      <c r="A1" s="172" t="s">
        <v>26</v>
      </c>
      <c r="B1" s="172"/>
      <c r="C1" s="172"/>
      <c r="D1" s="172"/>
      <c r="E1" s="172"/>
      <c r="F1" s="172"/>
      <c r="G1" s="172"/>
      <c r="H1" s="172"/>
      <c r="I1" s="172"/>
    </row>
    <row r="2" spans="1:10" ht="17.25" customHeight="1">
      <c r="A2" s="173" t="s">
        <v>77</v>
      </c>
      <c r="B2" s="173"/>
      <c r="C2" s="173"/>
      <c r="D2" s="173"/>
      <c r="E2" s="173"/>
      <c r="F2" s="173"/>
      <c r="G2" s="173"/>
      <c r="H2" s="173"/>
      <c r="I2" s="173"/>
    </row>
    <row r="3" spans="1:10" ht="17.25" customHeight="1">
      <c r="A3" s="174" t="s">
        <v>78</v>
      </c>
      <c r="B3" s="175"/>
      <c r="C3" s="175"/>
      <c r="D3" s="176"/>
      <c r="E3" s="177" t="s">
        <v>34</v>
      </c>
      <c r="F3" s="177" t="s">
        <v>193</v>
      </c>
      <c r="G3" s="179" t="s">
        <v>25</v>
      </c>
      <c r="H3" s="181" t="s">
        <v>35</v>
      </c>
      <c r="I3" s="177" t="s">
        <v>36</v>
      </c>
    </row>
    <row r="4" spans="1:10" ht="17.25" customHeight="1">
      <c r="A4" s="38" t="s">
        <v>5</v>
      </c>
      <c r="B4" s="38" t="s">
        <v>6</v>
      </c>
      <c r="C4" s="38" t="s">
        <v>7</v>
      </c>
      <c r="D4" s="39" t="s">
        <v>79</v>
      </c>
      <c r="E4" s="178"/>
      <c r="F4" s="178"/>
      <c r="G4" s="180"/>
      <c r="H4" s="182"/>
      <c r="I4" s="178"/>
    </row>
    <row r="5" spans="1:10" ht="27">
      <c r="A5" s="165" t="s">
        <v>80</v>
      </c>
      <c r="B5" s="165" t="s">
        <v>81</v>
      </c>
      <c r="C5" s="40" t="s">
        <v>82</v>
      </c>
      <c r="D5" s="41"/>
      <c r="E5" s="3">
        <v>45590040</v>
      </c>
      <c r="F5" s="3">
        <v>66000000</v>
      </c>
      <c r="G5" s="42">
        <f>F5-E5</f>
        <v>20409960</v>
      </c>
      <c r="H5" s="43" t="s">
        <v>146</v>
      </c>
      <c r="I5" s="44" t="s">
        <v>198</v>
      </c>
    </row>
    <row r="6" spans="1:10" ht="27">
      <c r="A6" s="170"/>
      <c r="B6" s="170"/>
      <c r="C6" s="40" t="s">
        <v>83</v>
      </c>
      <c r="D6" s="41"/>
      <c r="E6" s="3">
        <v>4299170</v>
      </c>
      <c r="F6" s="3">
        <v>5500000</v>
      </c>
      <c r="G6" s="42">
        <f t="shared" ref="G6:G35" si="0">F6-E6</f>
        <v>1200830</v>
      </c>
      <c r="H6" s="43"/>
      <c r="I6" s="44" t="s">
        <v>199</v>
      </c>
    </row>
    <row r="7" spans="1:10" s="59" customFormat="1" ht="40.5">
      <c r="A7" s="170"/>
      <c r="B7" s="170"/>
      <c r="C7" s="40" t="s">
        <v>27</v>
      </c>
      <c r="D7" s="41"/>
      <c r="E7" s="3">
        <v>4559004</v>
      </c>
      <c r="F7" s="3">
        <v>6600000</v>
      </c>
      <c r="G7" s="42">
        <f t="shared" ref="G7:G8" si="1">F7-E7</f>
        <v>2040996</v>
      </c>
      <c r="H7" s="43"/>
      <c r="I7" s="44" t="s">
        <v>200</v>
      </c>
      <c r="J7" s="58"/>
    </row>
    <row r="8" spans="1:10" ht="22.5" customHeight="1">
      <c r="A8" s="170"/>
      <c r="B8" s="171"/>
      <c r="C8" s="64" t="s">
        <v>134</v>
      </c>
      <c r="D8" s="41"/>
      <c r="E8" s="3">
        <v>200000</v>
      </c>
      <c r="F8" s="3">
        <v>200000</v>
      </c>
      <c r="G8" s="42">
        <f t="shared" si="1"/>
        <v>0</v>
      </c>
      <c r="H8" s="43"/>
      <c r="I8" s="44"/>
    </row>
    <row r="9" spans="1:10" ht="36.75" customHeight="1">
      <c r="A9" s="170"/>
      <c r="B9" s="165" t="s">
        <v>84</v>
      </c>
      <c r="C9" s="40" t="s">
        <v>85</v>
      </c>
      <c r="D9" s="41"/>
      <c r="E9" s="3">
        <v>1500000</v>
      </c>
      <c r="F9" s="3">
        <v>1500000</v>
      </c>
      <c r="G9" s="42">
        <f t="shared" si="0"/>
        <v>0</v>
      </c>
      <c r="H9" s="43"/>
      <c r="I9" s="44" t="s">
        <v>204</v>
      </c>
    </row>
    <row r="10" spans="1:10" ht="81">
      <c r="A10" s="170"/>
      <c r="B10" s="170"/>
      <c r="C10" s="40" t="s">
        <v>24</v>
      </c>
      <c r="D10" s="41" t="s">
        <v>152</v>
      </c>
      <c r="E10" s="3">
        <v>1900000</v>
      </c>
      <c r="F10" s="3">
        <v>1900000</v>
      </c>
      <c r="G10" s="42">
        <f t="shared" si="0"/>
        <v>0</v>
      </c>
      <c r="H10" s="43"/>
      <c r="I10" s="44" t="s">
        <v>185</v>
      </c>
    </row>
    <row r="11" spans="1:10" ht="19.5" customHeight="1">
      <c r="A11" s="170"/>
      <c r="B11" s="171"/>
      <c r="C11" s="40" t="s">
        <v>135</v>
      </c>
      <c r="D11" s="41"/>
      <c r="E11" s="3">
        <v>200000</v>
      </c>
      <c r="F11" s="3">
        <v>200000</v>
      </c>
      <c r="G11" s="42">
        <f t="shared" si="0"/>
        <v>0</v>
      </c>
      <c r="H11" s="43"/>
      <c r="I11" s="44" t="s">
        <v>186</v>
      </c>
    </row>
    <row r="12" spans="1:10" ht="27">
      <c r="A12" s="170"/>
      <c r="B12" s="165" t="s">
        <v>86</v>
      </c>
      <c r="C12" s="40" t="s">
        <v>28</v>
      </c>
      <c r="D12" s="41"/>
      <c r="E12" s="3">
        <v>466013</v>
      </c>
      <c r="F12" s="3">
        <v>466013</v>
      </c>
      <c r="G12" s="42">
        <f t="shared" si="0"/>
        <v>0</v>
      </c>
      <c r="H12" s="43"/>
      <c r="I12" s="44" t="s">
        <v>187</v>
      </c>
    </row>
    <row r="13" spans="1:10" ht="81">
      <c r="A13" s="170"/>
      <c r="B13" s="170"/>
      <c r="C13" s="45" t="s">
        <v>87</v>
      </c>
      <c r="D13" s="41"/>
      <c r="E13" s="3">
        <v>5500000</v>
      </c>
      <c r="F13" s="3">
        <v>5500000</v>
      </c>
      <c r="G13" s="42">
        <f t="shared" si="0"/>
        <v>0</v>
      </c>
      <c r="H13" s="43" t="s">
        <v>181</v>
      </c>
      <c r="I13" s="44" t="s">
        <v>184</v>
      </c>
    </row>
    <row r="14" spans="1:10" ht="27">
      <c r="A14" s="170"/>
      <c r="B14" s="170"/>
      <c r="C14" s="40" t="s">
        <v>29</v>
      </c>
      <c r="D14" s="41"/>
      <c r="E14" s="3">
        <v>360000</v>
      </c>
      <c r="F14" s="3">
        <v>200000</v>
      </c>
      <c r="G14" s="42">
        <f t="shared" si="0"/>
        <v>-160000</v>
      </c>
      <c r="H14" s="43"/>
      <c r="I14" s="44" t="s">
        <v>88</v>
      </c>
    </row>
    <row r="15" spans="1:10" ht="18.75" customHeight="1">
      <c r="A15" s="171"/>
      <c r="B15" s="171"/>
      <c r="C15" s="40" t="s">
        <v>30</v>
      </c>
      <c r="D15" s="41"/>
      <c r="E15" s="3">
        <v>365000</v>
      </c>
      <c r="F15" s="3">
        <v>365000</v>
      </c>
      <c r="G15" s="42">
        <f t="shared" si="0"/>
        <v>0</v>
      </c>
      <c r="H15" s="43" t="s">
        <v>183</v>
      </c>
      <c r="I15" s="44" t="s">
        <v>182</v>
      </c>
    </row>
    <row r="16" spans="1:10" ht="27">
      <c r="A16" s="46" t="s">
        <v>89</v>
      </c>
      <c r="B16" s="46" t="s">
        <v>90</v>
      </c>
      <c r="C16" s="40" t="s">
        <v>91</v>
      </c>
      <c r="D16" s="41"/>
      <c r="E16" s="3">
        <v>1000000</v>
      </c>
      <c r="F16" s="3">
        <v>0</v>
      </c>
      <c r="G16" s="42">
        <f t="shared" si="0"/>
        <v>-1000000</v>
      </c>
      <c r="H16" s="43"/>
      <c r="I16" s="44" t="s">
        <v>92</v>
      </c>
    </row>
    <row r="17" spans="1:10" s="59" customFormat="1" ht="14.25" customHeight="1">
      <c r="A17" s="172" t="s">
        <v>26</v>
      </c>
      <c r="B17" s="172"/>
      <c r="C17" s="172"/>
      <c r="D17" s="172"/>
      <c r="E17" s="172"/>
      <c r="F17" s="172"/>
      <c r="G17" s="172"/>
      <c r="H17" s="172"/>
      <c r="I17" s="172"/>
      <c r="J17" s="58"/>
    </row>
    <row r="18" spans="1:10" s="59" customFormat="1" ht="14.25" customHeight="1">
      <c r="A18" s="173" t="s">
        <v>77</v>
      </c>
      <c r="B18" s="173"/>
      <c r="C18" s="173"/>
      <c r="D18" s="173"/>
      <c r="E18" s="173"/>
      <c r="F18" s="173"/>
      <c r="G18" s="173"/>
      <c r="H18" s="173"/>
      <c r="I18" s="173"/>
      <c r="J18" s="58"/>
    </row>
    <row r="19" spans="1:10" s="59" customFormat="1" ht="13.5" customHeight="1">
      <c r="A19" s="174" t="s">
        <v>78</v>
      </c>
      <c r="B19" s="175"/>
      <c r="C19" s="175"/>
      <c r="D19" s="176"/>
      <c r="E19" s="177" t="s">
        <v>34</v>
      </c>
      <c r="F19" s="177" t="s">
        <v>193</v>
      </c>
      <c r="G19" s="179" t="s">
        <v>25</v>
      </c>
      <c r="H19" s="181" t="s">
        <v>35</v>
      </c>
      <c r="I19" s="177" t="s">
        <v>36</v>
      </c>
      <c r="J19" s="58"/>
    </row>
    <row r="20" spans="1:10" s="59" customFormat="1">
      <c r="A20" s="112" t="s">
        <v>5</v>
      </c>
      <c r="B20" s="112" t="s">
        <v>6</v>
      </c>
      <c r="C20" s="112" t="s">
        <v>7</v>
      </c>
      <c r="D20" s="39" t="s">
        <v>79</v>
      </c>
      <c r="E20" s="178"/>
      <c r="F20" s="178"/>
      <c r="G20" s="180"/>
      <c r="H20" s="182"/>
      <c r="I20" s="178"/>
      <c r="J20" s="58"/>
    </row>
    <row r="21" spans="1:10" ht="40.5">
      <c r="A21" s="165" t="s">
        <v>93</v>
      </c>
      <c r="B21" s="167" t="s">
        <v>94</v>
      </c>
      <c r="C21" s="47" t="s">
        <v>136</v>
      </c>
      <c r="D21" s="48" t="s">
        <v>95</v>
      </c>
      <c r="E21" s="3">
        <v>7000000</v>
      </c>
      <c r="F21" s="3">
        <v>1000000</v>
      </c>
      <c r="G21" s="42">
        <f t="shared" si="0"/>
        <v>-6000000</v>
      </c>
      <c r="H21" s="49"/>
      <c r="I21" s="44" t="s">
        <v>208</v>
      </c>
    </row>
    <row r="22" spans="1:10" ht="40.5">
      <c r="A22" s="170"/>
      <c r="B22" s="168"/>
      <c r="C22" s="50" t="s">
        <v>137</v>
      </c>
      <c r="D22" s="51" t="s">
        <v>96</v>
      </c>
      <c r="E22" s="52">
        <v>18000000</v>
      </c>
      <c r="F22" s="52">
        <v>16000000</v>
      </c>
      <c r="G22" s="42">
        <f t="shared" si="0"/>
        <v>-2000000</v>
      </c>
      <c r="H22" s="43"/>
      <c r="I22" s="44" t="s">
        <v>97</v>
      </c>
    </row>
    <row r="23" spans="1:10" ht="40.5">
      <c r="A23" s="170"/>
      <c r="B23" s="168"/>
      <c r="C23" s="162" t="s">
        <v>138</v>
      </c>
      <c r="D23" s="51" t="s">
        <v>98</v>
      </c>
      <c r="E23" s="3">
        <v>1280000</v>
      </c>
      <c r="F23" s="3">
        <v>1280000</v>
      </c>
      <c r="G23" s="42">
        <f t="shared" si="0"/>
        <v>0</v>
      </c>
      <c r="H23" s="43"/>
      <c r="I23" s="44" t="s">
        <v>99</v>
      </c>
    </row>
    <row r="24" spans="1:10" ht="27">
      <c r="A24" s="170"/>
      <c r="B24" s="168"/>
      <c r="C24" s="163"/>
      <c r="D24" s="51" t="s">
        <v>100</v>
      </c>
      <c r="E24" s="3">
        <v>1400000</v>
      </c>
      <c r="F24" s="3">
        <v>2000000</v>
      </c>
      <c r="G24" s="42">
        <f t="shared" si="0"/>
        <v>600000</v>
      </c>
      <c r="H24" s="43"/>
      <c r="I24" s="44" t="s">
        <v>101</v>
      </c>
    </row>
    <row r="25" spans="1:10" ht="27">
      <c r="A25" s="170"/>
      <c r="B25" s="168"/>
      <c r="C25" s="164" t="s">
        <v>139</v>
      </c>
      <c r="D25" s="53" t="s">
        <v>102</v>
      </c>
      <c r="E25" s="3">
        <v>9600000</v>
      </c>
      <c r="F25" s="3">
        <v>0</v>
      </c>
      <c r="G25" s="42">
        <f t="shared" si="0"/>
        <v>-9600000</v>
      </c>
      <c r="H25" s="43" t="s">
        <v>52</v>
      </c>
      <c r="I25" s="44">
        <v>0</v>
      </c>
    </row>
    <row r="26" spans="1:10" ht="148.5">
      <c r="A26" s="170"/>
      <c r="B26" s="168"/>
      <c r="C26" s="164"/>
      <c r="D26" s="51" t="s">
        <v>103</v>
      </c>
      <c r="E26" s="3">
        <v>0</v>
      </c>
      <c r="F26" s="3">
        <v>12000000</v>
      </c>
      <c r="G26" s="42">
        <f t="shared" si="0"/>
        <v>12000000</v>
      </c>
      <c r="H26" s="43" t="s">
        <v>52</v>
      </c>
      <c r="I26" s="44" t="s">
        <v>104</v>
      </c>
    </row>
    <row r="27" spans="1:10" ht="27">
      <c r="A27" s="170"/>
      <c r="B27" s="168"/>
      <c r="C27" s="164"/>
      <c r="D27" s="53" t="s">
        <v>105</v>
      </c>
      <c r="E27" s="3">
        <v>15000000</v>
      </c>
      <c r="F27" s="3">
        <v>0</v>
      </c>
      <c r="G27" s="42">
        <f t="shared" si="0"/>
        <v>-15000000</v>
      </c>
      <c r="H27" s="43" t="s">
        <v>189</v>
      </c>
      <c r="I27" s="44"/>
    </row>
    <row r="28" spans="1:10" ht="40.5">
      <c r="A28" s="170"/>
      <c r="B28" s="168"/>
      <c r="C28" s="54" t="s">
        <v>140</v>
      </c>
      <c r="D28" s="41"/>
      <c r="E28" s="3">
        <v>46100000</v>
      </c>
      <c r="F28" s="3">
        <v>46100000</v>
      </c>
      <c r="G28" s="42">
        <f t="shared" si="0"/>
        <v>0</v>
      </c>
      <c r="H28" s="43"/>
      <c r="I28" s="44" t="s">
        <v>106</v>
      </c>
    </row>
    <row r="29" spans="1:10" ht="21" customHeight="1">
      <c r="A29" s="171"/>
      <c r="B29" s="169"/>
      <c r="C29" s="65" t="s">
        <v>141</v>
      </c>
      <c r="D29" s="41" t="s">
        <v>107</v>
      </c>
      <c r="E29" s="3"/>
      <c r="F29" s="3"/>
      <c r="G29" s="42">
        <f t="shared" si="0"/>
        <v>0</v>
      </c>
      <c r="H29" s="43"/>
      <c r="I29" s="44"/>
    </row>
    <row r="30" spans="1:10" ht="21" customHeight="1">
      <c r="A30" s="165" t="s">
        <v>108</v>
      </c>
      <c r="B30" s="165" t="s">
        <v>109</v>
      </c>
      <c r="C30" s="40" t="s">
        <v>110</v>
      </c>
      <c r="D30" s="41"/>
      <c r="E30" s="3">
        <v>4000000</v>
      </c>
      <c r="F30" s="3">
        <v>4000000</v>
      </c>
      <c r="G30" s="42">
        <f t="shared" si="0"/>
        <v>0</v>
      </c>
      <c r="H30" s="43" t="s">
        <v>111</v>
      </c>
      <c r="I30" s="44" t="s">
        <v>112</v>
      </c>
    </row>
    <row r="31" spans="1:10" ht="21" customHeight="1">
      <c r="A31" s="166"/>
      <c r="B31" s="166"/>
      <c r="C31" s="40" t="s">
        <v>113</v>
      </c>
      <c r="D31" s="41"/>
      <c r="E31" s="55">
        <v>6000000</v>
      </c>
      <c r="F31" s="55">
        <v>6000000</v>
      </c>
      <c r="G31" s="42">
        <f t="shared" si="0"/>
        <v>0</v>
      </c>
      <c r="H31" s="43" t="s">
        <v>111</v>
      </c>
      <c r="I31" s="44" t="s">
        <v>114</v>
      </c>
    </row>
    <row r="32" spans="1:10" ht="21" customHeight="1">
      <c r="A32" s="46" t="s">
        <v>115</v>
      </c>
      <c r="B32" s="46" t="s">
        <v>143</v>
      </c>
      <c r="C32" s="40" t="s">
        <v>117</v>
      </c>
      <c r="D32" s="41"/>
      <c r="E32" s="3">
        <v>4000000</v>
      </c>
      <c r="F32" s="3">
        <v>4000000</v>
      </c>
      <c r="G32" s="42">
        <f t="shared" si="0"/>
        <v>0</v>
      </c>
      <c r="H32" s="43"/>
      <c r="I32" s="44" t="s">
        <v>118</v>
      </c>
    </row>
    <row r="33" spans="1:9" ht="21" customHeight="1">
      <c r="A33" s="56" t="s">
        <v>119</v>
      </c>
      <c r="B33" s="56" t="s">
        <v>120</v>
      </c>
      <c r="C33" s="45" t="s">
        <v>121</v>
      </c>
      <c r="D33" s="41"/>
      <c r="E33" s="3">
        <v>1946786</v>
      </c>
      <c r="F33" s="3">
        <v>75000</v>
      </c>
      <c r="G33" s="42">
        <f t="shared" si="0"/>
        <v>-1871786</v>
      </c>
      <c r="H33" s="43"/>
      <c r="I33" s="44"/>
    </row>
    <row r="34" spans="1:9" ht="21" customHeight="1">
      <c r="A34" s="56" t="s">
        <v>122</v>
      </c>
      <c r="B34" s="56" t="s">
        <v>123</v>
      </c>
      <c r="C34" s="45" t="s">
        <v>142</v>
      </c>
      <c r="D34" s="41"/>
      <c r="E34" s="3">
        <v>1800000</v>
      </c>
      <c r="F34" s="3">
        <v>0</v>
      </c>
      <c r="G34" s="42">
        <f t="shared" si="0"/>
        <v>-1800000</v>
      </c>
      <c r="H34" s="43"/>
      <c r="I34" s="44" t="s">
        <v>75</v>
      </c>
    </row>
    <row r="35" spans="1:9" ht="21" customHeight="1">
      <c r="A35" s="56" t="s">
        <v>124</v>
      </c>
      <c r="B35" s="56" t="s">
        <v>144</v>
      </c>
      <c r="C35" s="45" t="s">
        <v>145</v>
      </c>
      <c r="D35" s="41"/>
      <c r="E35" s="3">
        <v>0</v>
      </c>
      <c r="F35" s="3">
        <v>0</v>
      </c>
      <c r="G35" s="42">
        <f t="shared" si="0"/>
        <v>0</v>
      </c>
      <c r="H35" s="43"/>
      <c r="I35" s="44"/>
    </row>
    <row r="36" spans="1:9" ht="21" customHeight="1">
      <c r="A36" s="160" t="s">
        <v>23</v>
      </c>
      <c r="B36" s="160"/>
      <c r="C36" s="160"/>
      <c r="D36" s="161"/>
      <c r="E36" s="5">
        <f>SUM(E5:E35)</f>
        <v>182066013</v>
      </c>
      <c r="F36" s="5">
        <f>SUM(F5:F35)</f>
        <v>180886013</v>
      </c>
      <c r="G36" s="6">
        <f>SUM(G5:G35)</f>
        <v>-1180000</v>
      </c>
      <c r="H36" s="4"/>
      <c r="I36" s="57"/>
    </row>
  </sheetData>
  <mergeCells count="27">
    <mergeCell ref="A17:I17"/>
    <mergeCell ref="A18:I18"/>
    <mergeCell ref="A19:D19"/>
    <mergeCell ref="E19:E20"/>
    <mergeCell ref="F19:F20"/>
    <mergeCell ref="G19:G20"/>
    <mergeCell ref="H19:H20"/>
    <mergeCell ref="I19:I20"/>
    <mergeCell ref="A5:A15"/>
    <mergeCell ref="B5:B8"/>
    <mergeCell ref="B9:B11"/>
    <mergeCell ref="B12:B15"/>
    <mergeCell ref="A1:I1"/>
    <mergeCell ref="A2:I2"/>
    <mergeCell ref="A3:D3"/>
    <mergeCell ref="E3:E4"/>
    <mergeCell ref="F3:F4"/>
    <mergeCell ref="G3:G4"/>
    <mergeCell ref="H3:H4"/>
    <mergeCell ref="I3:I4"/>
    <mergeCell ref="A36:D36"/>
    <mergeCell ref="C23:C24"/>
    <mergeCell ref="C25:C27"/>
    <mergeCell ref="A30:A31"/>
    <mergeCell ref="B30:B31"/>
    <mergeCell ref="B21:B29"/>
    <mergeCell ref="A21:A29"/>
  </mergeCells>
  <phoneticPr fontId="5" type="noConversion"/>
  <pageMargins left="0.23622047244094491" right="0.23622047244094491" top="0.74803149606299213" bottom="0.74803149606299213" header="0.31496062992125984" footer="0.31496062992125984"/>
  <pageSetup paperSize="9" scale="78" firstPageNumber="3" fitToHeight="0" orientation="landscape" useFirstPageNumber="1" r:id="rId1"/>
  <headerFooter>
    <oddFooter>&amp;C&amp;P</oddFooter>
  </headerFooter>
  <rowBreaks count="1" manualBreakCount="1">
    <brk id="1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★총괄표</vt:lpstr>
      <vt:lpstr>본부세입</vt:lpstr>
      <vt:lpstr>본부세출</vt:lpstr>
      <vt:lpstr>★총괄표!Print_Area</vt:lpstr>
      <vt:lpstr>본부세입!Print_Area</vt:lpstr>
      <vt:lpstr>본부세출!Print_Area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전정선</dc:creator>
  <cp:lastModifiedBy>io2</cp:lastModifiedBy>
  <cp:lastPrinted>2016-12-22T01:15:56Z</cp:lastPrinted>
  <dcterms:created xsi:type="dcterms:W3CDTF">2011-11-12T04:58:53Z</dcterms:created>
  <dcterms:modified xsi:type="dcterms:W3CDTF">2016-12-22T01:20:36Z</dcterms:modified>
</cp:coreProperties>
</file>